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89" activeTab="6"/>
  </bookViews>
  <sheets>
    <sheet name="汇总表" sheetId="1" r:id="rId1"/>
    <sheet name="课程教学工作量" sheetId="2" r:id="rId2"/>
    <sheet name="课程教学折合" sheetId="3" r:id="rId3"/>
    <sheet name="实践教学" sheetId="4" r:id="rId4"/>
    <sheet name="实验室管理与开放" sheetId="5" r:id="rId5"/>
    <sheet name="教学建设工作量" sheetId="6" r:id="rId6"/>
    <sheet name="担任行政职务人员" sheetId="7" r:id="rId7"/>
  </sheets>
  <definedNames>
    <definedName name="_xlnm.Print_Area" localSheetId="0">'汇总表'!$T$3:$AI$13</definedName>
  </definedNames>
  <calcPr fullCalcOnLoad="1"/>
</workbook>
</file>

<file path=xl/sharedStrings.xml><?xml version="1.0" encoding="utf-8"?>
<sst xmlns="http://schemas.openxmlformats.org/spreadsheetml/2006/main" count="919" uniqueCount="183">
  <si>
    <r>
      <t xml:space="preserve"> 2019年</t>
    </r>
    <r>
      <rPr>
        <b/>
        <u val="single"/>
        <sz val="16"/>
        <rFont val="宋体"/>
        <family val="0"/>
      </rPr>
      <t>康复学</t>
    </r>
    <r>
      <rPr>
        <b/>
        <sz val="16"/>
        <rFont val="宋体"/>
        <family val="0"/>
      </rPr>
      <t xml:space="preserve">院工作量汇总   </t>
    </r>
  </si>
  <si>
    <t>教研室/实验室</t>
  </si>
  <si>
    <t>姓名</t>
  </si>
  <si>
    <t>教学工作量</t>
  </si>
  <si>
    <t>科研工作量</t>
  </si>
  <si>
    <t>社会服务工作量</t>
  </si>
  <si>
    <t>担任行政职务专业技术人员年度冲抵工作量</t>
  </si>
  <si>
    <t>汇总</t>
  </si>
  <si>
    <t>课程教学工作量</t>
  </si>
  <si>
    <t>实践教学工作量</t>
  </si>
  <si>
    <t>实验室管理与开放工作量</t>
  </si>
  <si>
    <t>教学基本建设工作量</t>
  </si>
  <si>
    <t>教学工作量汇总</t>
  </si>
  <si>
    <t>竞赛</t>
  </si>
  <si>
    <t>其他</t>
  </si>
  <si>
    <t>社会服务工作量汇总</t>
  </si>
  <si>
    <t>康复综合实训中心</t>
  </si>
  <si>
    <t>童福雯</t>
  </si>
  <si>
    <t>杨文君</t>
  </si>
  <si>
    <t>李艳华</t>
  </si>
  <si>
    <t>康复临床教研室</t>
  </si>
  <si>
    <t>高姿</t>
  </si>
  <si>
    <t>郭翠萍</t>
  </si>
  <si>
    <t>朱利欣</t>
  </si>
  <si>
    <t>梅静</t>
  </si>
  <si>
    <t>康复基础教研室</t>
  </si>
  <si>
    <t>冯杨红</t>
  </si>
  <si>
    <t>胡玉汝</t>
  </si>
  <si>
    <t>杨纯生</t>
  </si>
  <si>
    <t xml:space="preserve"> 2019年度康复学院课程教学工作量核算</t>
  </si>
  <si>
    <t>上学期/下学期</t>
  </si>
  <si>
    <t>理论课</t>
  </si>
  <si>
    <t>实验课</t>
  </si>
  <si>
    <t>实验辅助工作量</t>
  </si>
  <si>
    <t>专业</t>
  </si>
  <si>
    <t>年级</t>
  </si>
  <si>
    <t>课程名称</t>
  </si>
  <si>
    <t>课程周数</t>
  </si>
  <si>
    <t>课程总学时</t>
  </si>
  <si>
    <t>个人上课周数</t>
  </si>
  <si>
    <t>个人总学时</t>
  </si>
  <si>
    <t>授课班别</t>
  </si>
  <si>
    <t>课程类型</t>
  </si>
  <si>
    <t>个人课程授课次数</t>
  </si>
  <si>
    <t>是否个人新开课程</t>
  </si>
  <si>
    <t>是否属有效课</t>
  </si>
  <si>
    <t>个人周学时</t>
  </si>
  <si>
    <t>重复次数</t>
  </si>
  <si>
    <t>实验室类型</t>
  </si>
  <si>
    <t>下学期</t>
  </si>
  <si>
    <t>康复功能评定学</t>
  </si>
  <si>
    <t>大班</t>
  </si>
  <si>
    <t>专业课1</t>
  </si>
  <si>
    <t>否</t>
  </si>
  <si>
    <t>是</t>
  </si>
  <si>
    <t>C类实验室</t>
  </si>
  <si>
    <t>康复治疗学</t>
  </si>
  <si>
    <t>2017本科</t>
  </si>
  <si>
    <t>上学期</t>
  </si>
  <si>
    <t>物理治疗学1</t>
  </si>
  <si>
    <t>运动疗法学</t>
  </si>
  <si>
    <t>2019级专升本</t>
  </si>
  <si>
    <t>中国传统康复技术</t>
  </si>
  <si>
    <t>2019专升本</t>
  </si>
  <si>
    <t>人体发育学</t>
  </si>
  <si>
    <t>新开课</t>
  </si>
  <si>
    <t>2018本科</t>
  </si>
  <si>
    <t>文体疗法学</t>
  </si>
  <si>
    <t>作业治疗学</t>
  </si>
  <si>
    <t>运动治疗学</t>
  </si>
  <si>
    <t>2017级本科</t>
  </si>
  <si>
    <t>运动生理学</t>
  </si>
  <si>
    <t>2018级本科</t>
  </si>
  <si>
    <t>言语治疗学</t>
  </si>
  <si>
    <t>2016本科</t>
  </si>
  <si>
    <t>2018专升本</t>
  </si>
  <si>
    <t>康复医学概论</t>
  </si>
  <si>
    <t>小班</t>
  </si>
  <si>
    <t>假肢与矫形工程</t>
  </si>
  <si>
    <t>物理治疗学2</t>
  </si>
  <si>
    <t>2016级本</t>
  </si>
  <si>
    <t>2018级专升本</t>
  </si>
  <si>
    <t>人体运动学</t>
  </si>
  <si>
    <t>2017级本</t>
  </si>
  <si>
    <t>健康服务与管理</t>
  </si>
  <si>
    <t>作业疗法学</t>
  </si>
  <si>
    <t>2018级本</t>
  </si>
  <si>
    <t>整体康复思维与技能训练（创新思维与技术）</t>
  </si>
  <si>
    <t>中国传统康复治疗学</t>
  </si>
  <si>
    <t>康复医学导论</t>
  </si>
  <si>
    <t>2018本</t>
  </si>
  <si>
    <t>2017本</t>
  </si>
  <si>
    <t>物理因子治疗学</t>
  </si>
  <si>
    <t>2016本</t>
  </si>
  <si>
    <t>整体康复思维与技能训练（创新新思维与技术）</t>
  </si>
  <si>
    <t>C类</t>
  </si>
  <si>
    <t>2017级</t>
  </si>
  <si>
    <t>康复心理学</t>
  </si>
  <si>
    <t>专业课</t>
  </si>
  <si>
    <t>注：1.本表为《课程教学折合表》提供核算依据
2.授课班别：依据授课人数填写小班、大班、特大班
3.课程类型：分体育课、公共基础课、专业课1、专业课2、专业课3、新开设课；授课类型为专业课的填写个人课程授课次数；新开设课程指的是该教师任教历史上初次讲授的课程（不包含同一门课程讲授不同章节）。
4.是否属有效课：有效指所担任课程开课周数12周（含）以下且个人承担课周数大于（含）1 / 2的或者所担任课程开课周数16周（含）以下且个人承担课周数大于（含）1 / 3为1门课程</t>
  </si>
  <si>
    <r>
      <t>2019年度</t>
    </r>
    <r>
      <rPr>
        <b/>
        <u val="single"/>
        <sz val="16"/>
        <rFont val="宋体"/>
        <family val="0"/>
      </rPr>
      <t>康复学院</t>
    </r>
    <r>
      <rPr>
        <b/>
        <sz val="16"/>
        <rFont val="宋体"/>
        <family val="0"/>
      </rPr>
      <t xml:space="preserve">课程教学折合 </t>
    </r>
  </si>
  <si>
    <t>实验教学准备</t>
  </si>
  <si>
    <t>课程教学工作量汇总</t>
  </si>
  <si>
    <t>汇总1（理论执行学时+实验核算+实验准备核算）</t>
  </si>
  <si>
    <t>汇总2（理论核算学时+实验核算+实验准备核算）</t>
  </si>
  <si>
    <t>执行学时</t>
  </si>
  <si>
    <t>授课人数系数a</t>
  </si>
  <si>
    <t>课别系数b</t>
  </si>
  <si>
    <t>授课语言系数c</t>
  </si>
  <si>
    <t>有效课程数</t>
  </si>
  <si>
    <t>调整系数d</t>
  </si>
  <si>
    <t>核算学时</t>
  </si>
  <si>
    <t>实验重复系数f</t>
  </si>
  <si>
    <t>实验类型系数g</t>
  </si>
  <si>
    <r>
      <t xml:space="preserve">  2019（上/下）半年</t>
    </r>
    <r>
      <rPr>
        <b/>
        <u val="single"/>
        <sz val="16"/>
        <rFont val="宋体"/>
        <family val="0"/>
      </rPr>
      <t>康复学院</t>
    </r>
    <r>
      <rPr>
        <b/>
        <sz val="16"/>
        <rFont val="宋体"/>
        <family val="0"/>
      </rPr>
      <t>院（系、部）实践教学工作量核算</t>
    </r>
  </si>
  <si>
    <t>教研室</t>
  </si>
  <si>
    <t>上半年/下半年</t>
  </si>
  <si>
    <t>毕业论文（专题、设计）</t>
  </si>
  <si>
    <t>暑期实践</t>
  </si>
  <si>
    <t>技能培训与考核</t>
  </si>
  <si>
    <t>指导学生人数</t>
  </si>
  <si>
    <t>指导周数</t>
  </si>
  <si>
    <t>论文质量系数e</t>
  </si>
  <si>
    <t>实习天数</t>
  </si>
  <si>
    <t>学生人数</t>
  </si>
  <si>
    <t>个人分配学时</t>
  </si>
  <si>
    <t>上半年</t>
  </si>
  <si>
    <t xml:space="preserve">下半年 </t>
  </si>
  <si>
    <r>
      <t xml:space="preserve">  2019年度</t>
    </r>
    <r>
      <rPr>
        <b/>
        <u val="single"/>
        <sz val="16"/>
        <rFont val="宋体"/>
        <family val="0"/>
      </rPr>
      <t xml:space="preserve"> 康复学</t>
    </r>
    <r>
      <rPr>
        <b/>
        <sz val="16"/>
        <rFont val="宋体"/>
        <family val="0"/>
      </rPr>
      <t xml:space="preserve">院实验室管理与开放工作量核算   </t>
    </r>
  </si>
  <si>
    <t>实验室</t>
  </si>
  <si>
    <t>实验室管理</t>
  </si>
  <si>
    <t>实验室开放</t>
  </si>
  <si>
    <t>备注</t>
  </si>
  <si>
    <t>等级</t>
  </si>
  <si>
    <t>开放总学时</t>
  </si>
  <si>
    <t>运动疗法实验室1</t>
  </si>
  <si>
    <t>合格</t>
  </si>
  <si>
    <t>作业疗法</t>
  </si>
  <si>
    <t>C</t>
  </si>
  <si>
    <t>言语实验室</t>
  </si>
  <si>
    <t>评定1实验室</t>
  </si>
  <si>
    <t>传统康复实验室</t>
  </si>
  <si>
    <t>理疗实验室</t>
  </si>
  <si>
    <t>儿童康复实验室</t>
  </si>
  <si>
    <t>2019（上/下）半年康复学院教学基本建设工作量核算</t>
  </si>
  <si>
    <t>类别</t>
  </si>
  <si>
    <t>项目</t>
  </si>
  <si>
    <t>核算工作量</t>
  </si>
  <si>
    <t>个人工作量</t>
  </si>
  <si>
    <t>说明</t>
  </si>
  <si>
    <t>下半年</t>
  </si>
  <si>
    <t>平台建设</t>
  </si>
  <si>
    <t>校  级</t>
  </si>
  <si>
    <t>专业建设</t>
  </si>
  <si>
    <t>专业申报</t>
  </si>
  <si>
    <t>康复物理治疗</t>
  </si>
  <si>
    <t>康复作业治疗</t>
  </si>
  <si>
    <t>老年保健与管理</t>
  </si>
  <si>
    <t>康复治疗学专业申报</t>
  </si>
  <si>
    <t>老年服务与管理专业申报</t>
  </si>
  <si>
    <t>校级</t>
  </si>
  <si>
    <t>康复综合实训中心建设</t>
  </si>
  <si>
    <t>物理治疗学专业申报</t>
  </si>
  <si>
    <t>康复作业治疗专业申报</t>
  </si>
  <si>
    <t>硕士点申报</t>
  </si>
  <si>
    <t xml:space="preserve">  2019年康复学院担任行政职务专业技术人员年度冲抵工作量</t>
  </si>
  <si>
    <t>担任职务</t>
  </si>
  <si>
    <t>对应学时</t>
  </si>
  <si>
    <t>担任期间</t>
  </si>
  <si>
    <t>担任时间（月）</t>
  </si>
  <si>
    <t>冲抵学时</t>
  </si>
  <si>
    <t>实验室副主任</t>
  </si>
  <si>
    <t>2019年1月-2019年12月</t>
  </si>
  <si>
    <t>二级机构负责人</t>
  </si>
  <si>
    <t>2019年5月-2019年6月</t>
  </si>
  <si>
    <t>承担一月</t>
  </si>
  <si>
    <t>教学秘书</t>
  </si>
  <si>
    <t>全年</t>
  </si>
  <si>
    <t>12个月</t>
  </si>
  <si>
    <t>康复临床教研室副主任</t>
  </si>
  <si>
    <t>2019年1月1日-2018年12月31日</t>
  </si>
  <si>
    <t>2019.1-2019.5、2019.6-2019.12</t>
  </si>
  <si>
    <t>其中一月外出，由李艳华担任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</si>
</sst>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.5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FF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29" fillId="0" borderId="0">
      <alignment vertical="center"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2" fillId="22" borderId="9" applyNumberFormat="0" applyAlignment="0" applyProtection="0"/>
    <xf numFmtId="0" fontId="1" fillId="0" borderId="0">
      <alignment vertical="center"/>
      <protection/>
    </xf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0" borderId="0">
      <alignment vertical="center"/>
      <protection/>
    </xf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0" borderId="0">
      <alignment vertical="center"/>
      <protection/>
    </xf>
    <xf numFmtId="0" fontId="29" fillId="32" borderId="0" applyNumberFormat="0" applyBorder="0" applyAlignment="0" applyProtection="0"/>
    <xf numFmtId="0" fontId="1" fillId="0" borderId="0">
      <alignment vertical="center"/>
      <protection/>
    </xf>
    <xf numFmtId="0" fontId="32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/>
      <protection/>
    </xf>
    <xf numFmtId="0" fontId="12" fillId="22" borderId="9" applyNumberFormat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</cellStyleXfs>
  <cellXfs count="23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distributed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distributed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distributed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distributed"/>
    </xf>
    <xf numFmtId="0" fontId="2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distributed"/>
    </xf>
    <xf numFmtId="0" fontId="9" fillId="0" borderId="10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 wrapText="1"/>
    </xf>
    <xf numFmtId="0" fontId="4" fillId="0" borderId="11" xfId="68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distributed"/>
      <protection/>
    </xf>
    <xf numFmtId="0" fontId="4" fillId="0" borderId="10" xfId="81" applyFont="1" applyFill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center" vertical="center"/>
      <protection/>
    </xf>
    <xf numFmtId="0" fontId="1" fillId="0" borderId="11" xfId="76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1" fillId="0" borderId="12" xfId="76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3" xfId="76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0" xfId="76" applyFill="1" applyBorder="1" applyAlignment="1">
      <alignment horizontal="center" vertical="center" wrapText="1"/>
      <protection/>
    </xf>
    <xf numFmtId="0" fontId="1" fillId="0" borderId="10" xfId="76" applyFont="1" applyFill="1" applyBorder="1" applyAlignment="1">
      <alignment horizontal="center" vertical="distributed"/>
      <protection/>
    </xf>
    <xf numFmtId="0" fontId="0" fillId="0" borderId="12" xfId="0" applyFill="1" applyBorder="1" applyAlignment="1">
      <alignment horizontal="center" vertical="center"/>
    </xf>
    <xf numFmtId="0" fontId="4" fillId="0" borderId="10" xfId="76" applyFont="1" applyFill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distributed"/>
    </xf>
    <xf numFmtId="0" fontId="29" fillId="34" borderId="10" xfId="0" applyNumberFormat="1" applyFont="1" applyFill="1" applyBorder="1" applyAlignment="1">
      <alignment horizontal="center" vertical="center" wrapText="1"/>
    </xf>
    <xf numFmtId="0" fontId="4" fillId="34" borderId="17" xfId="68" applyFont="1" applyFill="1" applyBorder="1" applyAlignment="1">
      <alignment horizontal="center" vertical="center"/>
      <protection/>
    </xf>
    <xf numFmtId="0" fontId="29" fillId="34" borderId="11" xfId="0" applyFont="1" applyFill="1" applyBorder="1" applyAlignment="1">
      <alignment horizontal="center" vertical="center"/>
    </xf>
    <xf numFmtId="0" fontId="4" fillId="34" borderId="10" xfId="68" applyFont="1" applyFill="1" applyBorder="1" applyAlignment="1">
      <alignment vertical="center"/>
      <protection/>
    </xf>
    <xf numFmtId="0" fontId="4" fillId="34" borderId="10" xfId="0" applyFont="1" applyFill="1" applyBorder="1" applyAlignment="1">
      <alignment vertical="distributed"/>
    </xf>
    <xf numFmtId="0" fontId="4" fillId="34" borderId="18" xfId="68" applyFont="1" applyFill="1" applyBorder="1" applyAlignment="1">
      <alignment horizontal="center" vertical="center"/>
      <protection/>
    </xf>
    <xf numFmtId="0" fontId="29" fillId="34" borderId="13" xfId="0" applyFont="1" applyFill="1" applyBorder="1" applyAlignment="1">
      <alignment horizontal="center" vertical="center"/>
    </xf>
    <xf numFmtId="0" fontId="4" fillId="34" borderId="19" xfId="68" applyFont="1" applyFill="1" applyBorder="1" applyAlignment="1">
      <alignment horizontal="center" vertical="center"/>
      <protection/>
    </xf>
    <xf numFmtId="0" fontId="29" fillId="34" borderId="12" xfId="0" applyFont="1" applyFill="1" applyBorder="1" applyAlignment="1">
      <alignment horizontal="center" vertical="center"/>
    </xf>
    <xf numFmtId="0" fontId="4" fillId="34" borderId="11" xfId="68" applyFont="1" applyFill="1" applyBorder="1" applyAlignment="1">
      <alignment vertical="center"/>
      <protection/>
    </xf>
    <xf numFmtId="0" fontId="4" fillId="34" borderId="13" xfId="68" applyFont="1" applyFill="1" applyBorder="1" applyAlignment="1">
      <alignment vertical="center"/>
      <protection/>
    </xf>
    <xf numFmtId="0" fontId="4" fillId="34" borderId="12" xfId="68" applyFont="1" applyFill="1" applyBorder="1" applyAlignment="1">
      <alignment vertical="center"/>
      <protection/>
    </xf>
    <xf numFmtId="0" fontId="29" fillId="34" borderId="11" xfId="0" applyFont="1" applyFill="1" applyBorder="1" applyAlignment="1">
      <alignment vertical="center"/>
    </xf>
    <xf numFmtId="0" fontId="29" fillId="34" borderId="13" xfId="0" applyFont="1" applyFill="1" applyBorder="1" applyAlignment="1">
      <alignment vertical="center"/>
    </xf>
    <xf numFmtId="0" fontId="29" fillId="34" borderId="12" xfId="0" applyFont="1" applyFill="1" applyBorder="1" applyAlignment="1">
      <alignment vertical="center"/>
    </xf>
    <xf numFmtId="0" fontId="4" fillId="34" borderId="10" xfId="68" applyFont="1" applyFill="1" applyBorder="1" applyAlignment="1">
      <alignment vertical="center" wrapText="1"/>
      <protection/>
    </xf>
    <xf numFmtId="0" fontId="4" fillId="34" borderId="20" xfId="0" applyFont="1" applyFill="1" applyBorder="1" applyAlignment="1">
      <alignment vertical="distributed"/>
    </xf>
    <xf numFmtId="0" fontId="4" fillId="34" borderId="10" xfId="76" applyFont="1" applyFill="1" applyBorder="1" applyAlignment="1">
      <alignment vertical="center" wrapText="1"/>
      <protection/>
    </xf>
    <xf numFmtId="0" fontId="4" fillId="34" borderId="10" xfId="81" applyFont="1" applyFill="1" applyBorder="1" applyAlignment="1">
      <alignment vertical="center" wrapText="1"/>
      <protection/>
    </xf>
    <xf numFmtId="0" fontId="1" fillId="34" borderId="10" xfId="76" applyFont="1" applyFill="1" applyBorder="1" applyAlignment="1">
      <alignment vertical="center" wrapText="1"/>
      <protection/>
    </xf>
    <xf numFmtId="0" fontId="1" fillId="34" borderId="10" xfId="0" applyFont="1" applyFill="1" applyBorder="1" applyAlignment="1">
      <alignment vertical="distributed"/>
    </xf>
    <xf numFmtId="0" fontId="1" fillId="34" borderId="20" xfId="0" applyFont="1" applyFill="1" applyBorder="1" applyAlignment="1">
      <alignment vertical="distributed"/>
    </xf>
    <xf numFmtId="0" fontId="4" fillId="0" borderId="17" xfId="68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distributed"/>
    </xf>
    <xf numFmtId="0" fontId="4" fillId="0" borderId="20" xfId="0" applyFont="1" applyFill="1" applyBorder="1" applyAlignment="1">
      <alignment vertical="distributed"/>
    </xf>
    <xf numFmtId="0" fontId="4" fillId="0" borderId="18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vertical="distributed"/>
    </xf>
    <xf numFmtId="0" fontId="4" fillId="0" borderId="19" xfId="68" applyFont="1" applyFill="1" applyBorder="1" applyAlignment="1">
      <alignment horizontal="center" vertical="center"/>
      <protection/>
    </xf>
    <xf numFmtId="0" fontId="29" fillId="0" borderId="12" xfId="0" applyFont="1" applyFill="1" applyBorder="1" applyAlignment="1">
      <alignment horizontal="center" vertical="center"/>
    </xf>
    <xf numFmtId="0" fontId="1" fillId="0" borderId="10" xfId="76" applyFont="1" applyFill="1" applyBorder="1" applyAlignment="1">
      <alignment vertical="center" wrapText="1"/>
      <protection/>
    </xf>
    <xf numFmtId="0" fontId="4" fillId="0" borderId="10" xfId="68" applyFont="1" applyFill="1" applyBorder="1" applyAlignment="1">
      <alignment horizontal="left" vertical="center" wrapText="1"/>
      <protection/>
    </xf>
    <xf numFmtId="0" fontId="4" fillId="0" borderId="10" xfId="68" applyFont="1" applyFill="1" applyBorder="1" applyAlignment="1">
      <alignment horizontal="center" vertical="distributed" wrapText="1"/>
      <protection/>
    </xf>
    <xf numFmtId="0" fontId="4" fillId="0" borderId="10" xfId="76" applyFont="1" applyFill="1" applyBorder="1" applyAlignment="1">
      <alignment horizontal="center" vertical="distributed" wrapText="1"/>
      <protection/>
    </xf>
    <xf numFmtId="0" fontId="4" fillId="0" borderId="10" xfId="76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/>
    </xf>
    <xf numFmtId="0" fontId="4" fillId="0" borderId="10" xfId="76" applyFont="1" applyBorder="1" applyAlignment="1">
      <alignment horizontal="center" vertical="center" wrapText="1"/>
      <protection/>
    </xf>
    <xf numFmtId="0" fontId="4" fillId="0" borderId="11" xfId="76" applyFont="1" applyFill="1" applyBorder="1" applyAlignment="1">
      <alignment horizontal="center" vertical="center"/>
      <protection/>
    </xf>
    <xf numFmtId="0" fontId="4" fillId="0" borderId="10" xfId="81" applyFont="1" applyFill="1" applyBorder="1" applyAlignment="1">
      <alignment horizontal="left" vertical="center" wrapText="1"/>
      <protection/>
    </xf>
    <xf numFmtId="0" fontId="1" fillId="0" borderId="10" xfId="76" applyFont="1" applyFill="1" applyBorder="1" applyAlignment="1">
      <alignment horizontal="center" vertical="distributed" wrapText="1"/>
      <protection/>
    </xf>
    <xf numFmtId="0" fontId="4" fillId="0" borderId="13" xfId="76" applyFont="1" applyFill="1" applyBorder="1" applyAlignment="1">
      <alignment horizontal="center" vertical="center"/>
      <protection/>
    </xf>
    <xf numFmtId="0" fontId="1" fillId="0" borderId="10" xfId="76" applyFont="1" applyFill="1" applyBorder="1" applyAlignment="1">
      <alignment horizontal="left" vertical="center" wrapText="1"/>
      <protection/>
    </xf>
    <xf numFmtId="0" fontId="4" fillId="0" borderId="10" xfId="76" applyFont="1" applyBorder="1" applyAlignment="1">
      <alignment horizontal="left" vertical="center" wrapText="1"/>
      <protection/>
    </xf>
    <xf numFmtId="0" fontId="4" fillId="0" borderId="12" xfId="76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center" vertical="distributed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76" applyFont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" fillId="0" borderId="10" xfId="68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center" vertical="distributed"/>
    </xf>
    <xf numFmtId="0" fontId="1" fillId="0" borderId="12" xfId="0" applyFont="1" applyFill="1" applyBorder="1" applyAlignment="1">
      <alignment horizontal="center" vertical="distributed"/>
    </xf>
    <xf numFmtId="0" fontId="1" fillId="34" borderId="10" xfId="0" applyFont="1" applyFill="1" applyBorder="1" applyAlignment="1">
      <alignment vertical="distributed"/>
    </xf>
    <xf numFmtId="0" fontId="4" fillId="34" borderId="10" xfId="0" applyFont="1" applyFill="1" applyBorder="1" applyAlignment="1">
      <alignment vertical="center"/>
    </xf>
    <xf numFmtId="0" fontId="29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distributed"/>
    </xf>
    <xf numFmtId="0" fontId="1" fillId="34" borderId="13" xfId="0" applyFont="1" applyFill="1" applyBorder="1" applyAlignment="1">
      <alignment vertical="distributed"/>
    </xf>
    <xf numFmtId="0" fontId="1" fillId="34" borderId="12" xfId="0" applyFont="1" applyFill="1" applyBorder="1" applyAlignment="1">
      <alignment vertical="distributed"/>
    </xf>
    <xf numFmtId="0" fontId="29" fillId="34" borderId="1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distributed"/>
    </xf>
    <xf numFmtId="0" fontId="4" fillId="0" borderId="21" xfId="0" applyFont="1" applyFill="1" applyBorder="1" applyAlignment="1">
      <alignment vertical="distributed"/>
    </xf>
    <xf numFmtId="0" fontId="4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distributed"/>
    </xf>
    <xf numFmtId="0" fontId="1" fillId="0" borderId="13" xfId="0" applyFont="1" applyFill="1" applyBorder="1" applyAlignment="1">
      <alignment vertical="distributed"/>
    </xf>
    <xf numFmtId="0" fontId="1" fillId="0" borderId="12" xfId="0" applyFont="1" applyFill="1" applyBorder="1" applyAlignment="1">
      <alignment vertical="distributed"/>
    </xf>
    <xf numFmtId="0" fontId="1" fillId="0" borderId="10" xfId="0" applyFont="1" applyFill="1" applyBorder="1" applyAlignment="1">
      <alignment vertical="distributed"/>
    </xf>
    <xf numFmtId="0" fontId="4" fillId="0" borderId="22" xfId="0" applyFont="1" applyFill="1" applyBorder="1" applyAlignment="1">
      <alignment vertical="distributed"/>
    </xf>
    <xf numFmtId="0" fontId="54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1" xfId="0" applyNumberFormat="1" applyFont="1" applyFill="1" applyBorder="1" applyAlignment="1">
      <alignment horizontal="center" vertical="center"/>
    </xf>
    <xf numFmtId="0" fontId="29" fillId="34" borderId="10" xfId="0" applyNumberFormat="1" applyFont="1" applyFill="1" applyBorder="1" applyAlignment="1">
      <alignment horizontal="center" vertical="center"/>
    </xf>
    <xf numFmtId="0" fontId="29" fillId="34" borderId="13" xfId="0" applyNumberFormat="1" applyFont="1" applyFill="1" applyBorder="1" applyAlignment="1">
      <alignment horizontal="center" vertical="center"/>
    </xf>
    <xf numFmtId="0" fontId="29" fillId="34" borderId="12" xfId="0" applyNumberFormat="1" applyFont="1" applyFill="1" applyBorder="1" applyAlignment="1">
      <alignment horizontal="center" vertical="center"/>
    </xf>
    <xf numFmtId="0" fontId="52" fillId="34" borderId="11" xfId="0" applyNumberFormat="1" applyFont="1" applyFill="1" applyBorder="1" applyAlignment="1">
      <alignment horizontal="center" vertical="center"/>
    </xf>
    <xf numFmtId="0" fontId="52" fillId="34" borderId="13" xfId="0" applyNumberFormat="1" applyFont="1" applyFill="1" applyBorder="1" applyAlignment="1">
      <alignment horizontal="center" vertical="center"/>
    </xf>
    <xf numFmtId="0" fontId="52" fillId="34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1" xfId="76" applyFont="1" applyFill="1" applyBorder="1" applyAlignment="1">
      <alignment horizontal="center" vertical="center" wrapText="1"/>
      <protection/>
    </xf>
    <xf numFmtId="0" fontId="1" fillId="0" borderId="13" xfId="76" applyFont="1" applyFill="1" applyBorder="1" applyAlignment="1">
      <alignment horizontal="center" vertical="center" wrapText="1"/>
      <protection/>
    </xf>
    <xf numFmtId="0" fontId="4" fillId="0" borderId="11" xfId="76" applyFont="1" applyBorder="1" applyAlignment="1">
      <alignment horizontal="center" vertical="center"/>
      <protection/>
    </xf>
    <xf numFmtId="0" fontId="1" fillId="0" borderId="10" xfId="76" applyFont="1" applyFill="1" applyBorder="1" applyAlignment="1">
      <alignment horizontal="center" vertical="center"/>
      <protection/>
    </xf>
    <xf numFmtId="0" fontId="4" fillId="0" borderId="12" xfId="76" applyFont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1" fillId="0" borderId="12" xfId="76" applyFont="1" applyFill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distributed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68" applyFont="1" applyFill="1" applyBorder="1" applyAlignment="1">
      <alignment horizontal="center" vertical="center" wrapText="1"/>
      <protection/>
    </xf>
    <xf numFmtId="0" fontId="4" fillId="0" borderId="13" xfId="68" applyFont="1" applyFill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0" xfId="68" applyFont="1" applyFill="1" applyBorder="1" applyAlignment="1">
      <alignment horizontal="center" vertical="center" wrapText="1"/>
      <protection/>
    </xf>
    <xf numFmtId="0" fontId="4" fillId="0" borderId="10" xfId="76" applyFont="1" applyBorder="1" applyAlignment="1">
      <alignment horizontal="center" vertical="distributed" wrapText="1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0" fontId="1" fillId="0" borderId="10" xfId="76" applyFont="1" applyFill="1" applyBorder="1" applyAlignment="1">
      <alignment horizontal="center" vertical="center" wrapText="1"/>
      <protection/>
    </xf>
    <xf numFmtId="0" fontId="4" fillId="0" borderId="10" xfId="76" applyFont="1" applyBorder="1" applyAlignment="1">
      <alignment horizontal="center" vertical="distributed"/>
      <protection/>
    </xf>
    <xf numFmtId="0" fontId="4" fillId="0" borderId="10" xfId="81" applyFont="1" applyFill="1" applyBorder="1" applyAlignment="1">
      <alignment horizontal="center" vertical="distributed"/>
      <protection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81" applyFont="1" applyFill="1" applyBorder="1" applyAlignment="1">
      <alignment horizontal="center" vertical="distributed" wrapText="1"/>
      <protection/>
    </xf>
    <xf numFmtId="0" fontId="1" fillId="0" borderId="10" xfId="76" applyFill="1" applyBorder="1" applyAlignment="1">
      <alignment horizontal="center" vertical="center"/>
      <protection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85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29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distributed"/>
    </xf>
  </cellXfs>
  <cellStyles count="77">
    <cellStyle name="Normal" xfId="0"/>
    <cellStyle name="Currency [0]" xfId="15"/>
    <cellStyle name="常规 2 2 2 2" xfId="16"/>
    <cellStyle name="Currency" xfId="17"/>
    <cellStyle name="常规 2 2 4" xfId="18"/>
    <cellStyle name="20% - 强调文字颜色 3" xfId="19"/>
    <cellStyle name="输入" xfId="20"/>
    <cellStyle name="常规 2 4 2 2" xfId="21"/>
    <cellStyle name="Comma [0]" xfId="22"/>
    <cellStyle name="40% - 强调文字颜色 3" xfId="23"/>
    <cellStyle name="差" xfId="24"/>
    <cellStyle name="Comma" xfId="25"/>
    <cellStyle name="常规 2 8 2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常规 2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输出 2" xfId="60"/>
    <cellStyle name="常规 2 2 3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2 3 2" xfId="77"/>
    <cellStyle name="常规 2 4" xfId="78"/>
    <cellStyle name="常规 2 4 2" xfId="79"/>
    <cellStyle name="常规 2 4 3" xfId="80"/>
    <cellStyle name="常规 2 8" xfId="81"/>
    <cellStyle name="常规 3" xfId="82"/>
    <cellStyle name="常规 3 2" xfId="83"/>
    <cellStyle name="常规 3 3" xfId="84"/>
    <cellStyle name="常规 4" xfId="85"/>
    <cellStyle name="常规 5" xfId="86"/>
    <cellStyle name="输出 2 2" xfId="87"/>
    <cellStyle name="输出 2 2 2" xfId="88"/>
    <cellStyle name="输出 2 2 3" xfId="89"/>
    <cellStyle name="输出 2 3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15.75390625" style="0" customWidth="1"/>
    <col min="2" max="2" width="10.625" style="0" customWidth="1"/>
    <col min="3" max="3" width="9.75390625" style="0" customWidth="1"/>
    <col min="4" max="4" width="9.50390625" style="0" customWidth="1"/>
    <col min="5" max="5" width="14.25390625" style="0" customWidth="1"/>
    <col min="6" max="7" width="10.625" style="0" customWidth="1"/>
    <col min="8" max="8" width="10.625" style="230" customWidth="1"/>
    <col min="9" max="11" width="10.625" style="0" customWidth="1"/>
    <col min="12" max="12" width="13.125" style="0" customWidth="1"/>
    <col min="13" max="13" width="10.625" style="0" customWidth="1"/>
    <col min="14" max="14" width="11.375" style="0" customWidth="1"/>
    <col min="15" max="15" width="9.875" style="0" customWidth="1"/>
    <col min="16" max="19" width="9.00390625" style="0" customWidth="1"/>
    <col min="20" max="20" width="13.50390625" style="0" customWidth="1"/>
    <col min="21" max="21" width="9.00390625" style="0" customWidth="1"/>
    <col min="22" max="27" width="12.625" style="0" bestFit="1" customWidth="1"/>
    <col min="33" max="33" width="9.75390625" style="0" customWidth="1"/>
    <col min="34" max="34" width="0.12890625" style="0" customWidth="1"/>
    <col min="35" max="35" width="12.625" style="0" bestFit="1" customWidth="1"/>
  </cols>
  <sheetData>
    <row r="1" spans="1:34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</row>
    <row r="2" spans="1:13" ht="14.25">
      <c r="A2" s="18" t="s">
        <v>1</v>
      </c>
      <c r="B2" s="18" t="s">
        <v>2</v>
      </c>
      <c r="C2" s="18" t="s">
        <v>3</v>
      </c>
      <c r="D2" s="18"/>
      <c r="E2" s="18"/>
      <c r="F2" s="18"/>
      <c r="G2" s="18"/>
      <c r="H2" s="70" t="s">
        <v>4</v>
      </c>
      <c r="I2" s="18" t="s">
        <v>5</v>
      </c>
      <c r="J2" s="18"/>
      <c r="K2" s="18"/>
      <c r="L2" s="18" t="s">
        <v>6</v>
      </c>
      <c r="M2" s="18" t="s">
        <v>7</v>
      </c>
    </row>
    <row r="3" spans="1:13" ht="69" customHeight="1">
      <c r="A3" s="18"/>
      <c r="B3" s="18"/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70"/>
      <c r="I3" s="18" t="s">
        <v>13</v>
      </c>
      <c r="J3" s="18" t="s">
        <v>14</v>
      </c>
      <c r="K3" s="18" t="s">
        <v>15</v>
      </c>
      <c r="L3" s="18"/>
      <c r="M3" s="18"/>
    </row>
    <row r="4" spans="1:13" ht="14.25">
      <c r="A4" s="21" t="s">
        <v>16</v>
      </c>
      <c r="B4" s="10" t="s">
        <v>17</v>
      </c>
      <c r="C4" s="10">
        <v>584.38</v>
      </c>
      <c r="D4" s="10">
        <v>34</v>
      </c>
      <c r="E4" s="10">
        <v>15</v>
      </c>
      <c r="F4" s="10">
        <v>24</v>
      </c>
      <c r="G4" s="20">
        <f>SUM(C4:F4)</f>
        <v>657.38</v>
      </c>
      <c r="H4" s="10">
        <v>9</v>
      </c>
      <c r="I4" s="10">
        <v>29</v>
      </c>
      <c r="J4" s="10">
        <v>102</v>
      </c>
      <c r="K4" s="10">
        <v>131</v>
      </c>
      <c r="L4" s="10">
        <v>112.5</v>
      </c>
      <c r="M4" s="20">
        <v>909.88</v>
      </c>
    </row>
    <row r="5" spans="1:13" ht="14.25">
      <c r="A5" s="21"/>
      <c r="B5" s="10" t="s">
        <v>18</v>
      </c>
      <c r="C5" s="10">
        <v>248</v>
      </c>
      <c r="D5" s="10">
        <v>0</v>
      </c>
      <c r="E5" s="10">
        <v>15</v>
      </c>
      <c r="F5" s="10">
        <v>2</v>
      </c>
      <c r="G5" s="20">
        <v>265</v>
      </c>
      <c r="H5" s="10">
        <v>0.5</v>
      </c>
      <c r="I5" s="10"/>
      <c r="J5" s="10"/>
      <c r="K5" s="10">
        <v>15</v>
      </c>
      <c r="L5" s="10">
        <v>0</v>
      </c>
      <c r="M5" s="20">
        <v>280.5</v>
      </c>
    </row>
    <row r="6" spans="1:13" ht="14.25">
      <c r="A6" s="21"/>
      <c r="B6" s="10" t="s">
        <v>19</v>
      </c>
      <c r="C6" s="10">
        <v>575.19</v>
      </c>
      <c r="D6" s="10">
        <v>90</v>
      </c>
      <c r="E6" s="10">
        <v>30</v>
      </c>
      <c r="F6" s="10">
        <v>17</v>
      </c>
      <c r="G6" s="20">
        <f aca="true" t="shared" si="0" ref="G4:G10">SUM(C6:F6)</f>
        <v>712.19</v>
      </c>
      <c r="H6" s="10">
        <v>4</v>
      </c>
      <c r="I6" s="10">
        <v>22</v>
      </c>
      <c r="J6" s="10">
        <v>147</v>
      </c>
      <c r="K6" s="10">
        <v>169</v>
      </c>
      <c r="L6" s="10">
        <v>9.3</v>
      </c>
      <c r="M6" s="20">
        <f>SUM(G6,H6,K6,L6)</f>
        <v>894.49</v>
      </c>
    </row>
    <row r="7" spans="1:13" ht="14.25">
      <c r="A7" s="21" t="s">
        <v>20</v>
      </c>
      <c r="B7" s="10" t="s">
        <v>21</v>
      </c>
      <c r="C7" s="11">
        <v>317.352</v>
      </c>
      <c r="D7" s="10"/>
      <c r="E7" s="10"/>
      <c r="F7" s="10">
        <v>32</v>
      </c>
      <c r="G7" s="20">
        <v>349</v>
      </c>
      <c r="H7" s="10"/>
      <c r="I7" s="20">
        <v>17</v>
      </c>
      <c r="J7" s="10">
        <v>35</v>
      </c>
      <c r="K7" s="10">
        <v>52</v>
      </c>
      <c r="L7" s="10">
        <v>0</v>
      </c>
      <c r="M7" s="20">
        <v>401</v>
      </c>
    </row>
    <row r="8" spans="1:13" ht="14.25">
      <c r="A8" s="21"/>
      <c r="B8" s="40" t="s">
        <v>22</v>
      </c>
      <c r="C8" s="26">
        <v>557.928</v>
      </c>
      <c r="D8" s="5"/>
      <c r="E8" s="26">
        <v>15</v>
      </c>
      <c r="F8" s="26">
        <v>30</v>
      </c>
      <c r="G8" s="26">
        <f t="shared" si="0"/>
        <v>602.928</v>
      </c>
      <c r="H8" s="231"/>
      <c r="I8" s="26">
        <v>30</v>
      </c>
      <c r="J8" s="26">
        <v>92</v>
      </c>
      <c r="K8" s="26">
        <v>122</v>
      </c>
      <c r="L8" s="9">
        <v>150</v>
      </c>
      <c r="M8" s="26">
        <f aca="true" t="shared" si="1" ref="M8:M11">G8+H8+K8+L8</f>
        <v>874.928</v>
      </c>
    </row>
    <row r="9" spans="1:13" ht="14.25">
      <c r="A9" s="21"/>
      <c r="B9" s="232" t="s">
        <v>23</v>
      </c>
      <c r="C9" s="11">
        <v>590.9</v>
      </c>
      <c r="D9" s="41">
        <v>72</v>
      </c>
      <c r="E9" s="232">
        <v>30</v>
      </c>
      <c r="F9" s="232">
        <v>21</v>
      </c>
      <c r="G9" s="20">
        <f t="shared" si="0"/>
        <v>713.9</v>
      </c>
      <c r="H9" s="232">
        <v>1.5</v>
      </c>
      <c r="I9" s="232">
        <v>75</v>
      </c>
      <c r="J9" s="232">
        <v>117</v>
      </c>
      <c r="K9" s="232">
        <v>192</v>
      </c>
      <c r="L9" s="9">
        <v>112.5</v>
      </c>
      <c r="M9" s="26">
        <f t="shared" si="1"/>
        <v>1019.9</v>
      </c>
    </row>
    <row r="10" spans="1:13" ht="14.25">
      <c r="A10" s="21"/>
      <c r="B10" s="233" t="s">
        <v>24</v>
      </c>
      <c r="C10" s="11">
        <v>672.1400000000001</v>
      </c>
      <c r="D10" s="40">
        <v>132</v>
      </c>
      <c r="E10" s="40">
        <v>30</v>
      </c>
      <c r="F10" s="40">
        <v>14</v>
      </c>
      <c r="G10" s="20">
        <f t="shared" si="0"/>
        <v>848.1400000000001</v>
      </c>
      <c r="H10" s="40">
        <v>5</v>
      </c>
      <c r="I10" s="40">
        <v>72</v>
      </c>
      <c r="J10" s="40">
        <v>55</v>
      </c>
      <c r="K10" s="40">
        <v>167</v>
      </c>
      <c r="L10" s="40">
        <v>0</v>
      </c>
      <c r="M10" s="26">
        <f t="shared" si="1"/>
        <v>1020.1400000000001</v>
      </c>
    </row>
    <row r="11" spans="1:13" ht="14.25">
      <c r="A11" s="21" t="s">
        <v>25</v>
      </c>
      <c r="B11" s="10" t="s">
        <v>26</v>
      </c>
      <c r="C11" s="10">
        <v>510</v>
      </c>
      <c r="D11" s="10">
        <v>0</v>
      </c>
      <c r="E11" s="10">
        <v>30</v>
      </c>
      <c r="F11" s="10">
        <v>18</v>
      </c>
      <c r="G11" s="20">
        <f>C11+D11+E11+F11</f>
        <v>558</v>
      </c>
      <c r="H11" s="234">
        <v>7</v>
      </c>
      <c r="I11" s="10">
        <v>54</v>
      </c>
      <c r="J11" s="10">
        <v>145</v>
      </c>
      <c r="K11" s="10">
        <v>199</v>
      </c>
      <c r="L11" s="10">
        <v>103</v>
      </c>
      <c r="M11" s="26">
        <f t="shared" si="1"/>
        <v>867</v>
      </c>
    </row>
    <row r="12" spans="1:13" ht="14.25">
      <c r="A12" s="21"/>
      <c r="B12" s="10" t="s">
        <v>27</v>
      </c>
      <c r="C12" s="10">
        <v>204.73</v>
      </c>
      <c r="D12" s="10"/>
      <c r="E12" s="10">
        <v>15</v>
      </c>
      <c r="F12" s="10">
        <v>2</v>
      </c>
      <c r="G12" s="20">
        <v>449.46</v>
      </c>
      <c r="H12" s="10">
        <v>0</v>
      </c>
      <c r="I12" s="10"/>
      <c r="J12" s="10">
        <v>18</v>
      </c>
      <c r="K12" s="10">
        <v>15</v>
      </c>
      <c r="L12" s="10">
        <v>0</v>
      </c>
      <c r="M12" s="20">
        <v>245.73</v>
      </c>
    </row>
    <row r="13" spans="1:13" ht="14.25">
      <c r="A13" s="21"/>
      <c r="B13" s="40" t="s">
        <v>28</v>
      </c>
      <c r="C13" s="40">
        <v>21.12</v>
      </c>
      <c r="D13" s="40"/>
      <c r="E13" s="40"/>
      <c r="F13" s="40"/>
      <c r="G13" s="20">
        <v>21.12</v>
      </c>
      <c r="H13" s="40">
        <v>10</v>
      </c>
      <c r="I13" s="40"/>
      <c r="J13" s="40"/>
      <c r="K13" s="40">
        <v>96</v>
      </c>
      <c r="L13" s="40">
        <v>125</v>
      </c>
      <c r="M13" s="20">
        <v>252.12</v>
      </c>
    </row>
    <row r="14" spans="1:14" ht="14.25">
      <c r="A14" s="30"/>
      <c r="B14" s="30"/>
      <c r="C14" s="30"/>
      <c r="D14" s="30"/>
      <c r="E14" s="30"/>
      <c r="F14" s="30"/>
      <c r="G14" s="30"/>
      <c r="H14" s="235"/>
      <c r="I14" s="30"/>
      <c r="J14" s="30"/>
      <c r="K14" s="30"/>
      <c r="L14" s="30"/>
      <c r="M14" s="30"/>
      <c r="N14" s="30"/>
    </row>
  </sheetData>
  <sheetProtection/>
  <mergeCells count="12">
    <mergeCell ref="A1:M1"/>
    <mergeCell ref="N1:AH1"/>
    <mergeCell ref="C2:G2"/>
    <mergeCell ref="I2:K2"/>
    <mergeCell ref="A2:A3"/>
    <mergeCell ref="A4:A6"/>
    <mergeCell ref="A7:A10"/>
    <mergeCell ref="A11:A13"/>
    <mergeCell ref="B2:B3"/>
    <mergeCell ref="H2:H3"/>
    <mergeCell ref="L2:L3"/>
    <mergeCell ref="M2:M3"/>
  </mergeCells>
  <printOptions/>
  <pageMargins left="0.3145833333333333" right="0.19652777777777777" top="1" bottom="1" header="0.51" footer="0.51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W132"/>
  <sheetViews>
    <sheetView zoomScaleSheetLayoutView="100" workbookViewId="0" topLeftCell="A1">
      <selection activeCell="A71" sqref="A71:V75"/>
    </sheetView>
  </sheetViews>
  <sheetFormatPr defaultColWidth="9.00390625" defaultRowHeight="14.25"/>
  <cols>
    <col min="4" max="4" width="17.875" style="0" customWidth="1"/>
    <col min="23" max="23" width="11.125" style="0" customWidth="1"/>
  </cols>
  <sheetData>
    <row r="1" spans="1:23" ht="20.25">
      <c r="A1" s="34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4.25">
      <c r="A2" s="190" t="s">
        <v>1</v>
      </c>
      <c r="B2" s="190" t="s">
        <v>2</v>
      </c>
      <c r="C2" s="190" t="s">
        <v>30</v>
      </c>
      <c r="D2" s="191"/>
      <c r="E2" s="55" t="s">
        <v>31</v>
      </c>
      <c r="F2" s="55"/>
      <c r="G2" s="55"/>
      <c r="H2" s="55"/>
      <c r="I2" s="55"/>
      <c r="J2" s="55"/>
      <c r="K2" s="55"/>
      <c r="L2" s="55"/>
      <c r="M2" s="55"/>
      <c r="N2" s="55" t="s">
        <v>32</v>
      </c>
      <c r="O2" s="55"/>
      <c r="P2" s="55"/>
      <c r="Q2" s="55"/>
      <c r="R2" s="148" t="s">
        <v>33</v>
      </c>
      <c r="S2" s="148"/>
      <c r="T2" s="148"/>
      <c r="U2" s="148"/>
      <c r="V2" s="149" t="s">
        <v>34</v>
      </c>
      <c r="W2" s="148" t="s">
        <v>35</v>
      </c>
    </row>
    <row r="3" spans="1:23" ht="33" customHeight="1">
      <c r="A3" s="192"/>
      <c r="B3" s="192"/>
      <c r="C3" s="192"/>
      <c r="D3" s="193" t="s">
        <v>36</v>
      </c>
      <c r="E3" s="194" t="s">
        <v>37</v>
      </c>
      <c r="F3" s="194" t="s">
        <v>38</v>
      </c>
      <c r="G3" s="194" t="s">
        <v>39</v>
      </c>
      <c r="H3" s="195" t="s">
        <v>40</v>
      </c>
      <c r="I3" s="195" t="s">
        <v>41</v>
      </c>
      <c r="J3" s="195" t="s">
        <v>42</v>
      </c>
      <c r="K3" s="195" t="s">
        <v>43</v>
      </c>
      <c r="L3" s="195" t="s">
        <v>44</v>
      </c>
      <c r="M3" s="194" t="s">
        <v>45</v>
      </c>
      <c r="N3" s="194" t="s">
        <v>38</v>
      </c>
      <c r="O3" s="195" t="s">
        <v>40</v>
      </c>
      <c r="P3" s="194" t="s">
        <v>46</v>
      </c>
      <c r="Q3" s="194" t="s">
        <v>39</v>
      </c>
      <c r="R3" s="194" t="s">
        <v>38</v>
      </c>
      <c r="S3" s="195" t="s">
        <v>40</v>
      </c>
      <c r="T3" s="195" t="s">
        <v>47</v>
      </c>
      <c r="U3" s="194" t="s">
        <v>48</v>
      </c>
      <c r="V3" s="149"/>
      <c r="W3" s="148"/>
    </row>
    <row r="4" spans="1:23" ht="24.75" customHeight="1">
      <c r="A4" s="192"/>
      <c r="B4" s="192"/>
      <c r="C4" s="192"/>
      <c r="D4" s="196"/>
      <c r="E4" s="197"/>
      <c r="F4" s="197"/>
      <c r="G4" s="197"/>
      <c r="H4" s="198"/>
      <c r="I4" s="198"/>
      <c r="J4" s="198"/>
      <c r="K4" s="198"/>
      <c r="L4" s="198"/>
      <c r="M4" s="197"/>
      <c r="N4" s="197"/>
      <c r="O4" s="198"/>
      <c r="P4" s="197"/>
      <c r="Q4" s="197"/>
      <c r="R4" s="197"/>
      <c r="S4" s="198"/>
      <c r="T4" s="198"/>
      <c r="U4" s="197"/>
      <c r="V4" s="82"/>
      <c r="W4" s="82"/>
    </row>
    <row r="5" spans="1:23" s="17" customFormat="1" ht="14.25">
      <c r="A5" s="199" t="s">
        <v>16</v>
      </c>
      <c r="B5" s="74" t="s">
        <v>17</v>
      </c>
      <c r="C5" s="74" t="s">
        <v>49</v>
      </c>
      <c r="D5" s="74" t="s">
        <v>50</v>
      </c>
      <c r="E5" s="74">
        <v>16</v>
      </c>
      <c r="F5" s="74">
        <v>64</v>
      </c>
      <c r="G5" s="74">
        <v>8</v>
      </c>
      <c r="H5" s="74">
        <v>32</v>
      </c>
      <c r="I5" s="74" t="s">
        <v>51</v>
      </c>
      <c r="J5" s="74" t="s">
        <v>52</v>
      </c>
      <c r="K5" s="74">
        <v>1</v>
      </c>
      <c r="L5" s="26" t="s">
        <v>53</v>
      </c>
      <c r="M5" s="26" t="s">
        <v>54</v>
      </c>
      <c r="N5" s="74">
        <v>560</v>
      </c>
      <c r="O5" s="74">
        <v>170</v>
      </c>
      <c r="P5" s="74">
        <v>15</v>
      </c>
      <c r="Q5" s="74">
        <v>15</v>
      </c>
      <c r="R5" s="74">
        <v>560</v>
      </c>
      <c r="S5" s="74">
        <v>170</v>
      </c>
      <c r="T5" s="74">
        <v>2</v>
      </c>
      <c r="U5" s="74" t="s">
        <v>55</v>
      </c>
      <c r="V5" s="74" t="s">
        <v>56</v>
      </c>
      <c r="W5" s="74" t="s">
        <v>57</v>
      </c>
    </row>
    <row r="6" spans="1:23" s="17" customFormat="1" ht="14.25">
      <c r="A6" s="200"/>
      <c r="B6" s="74" t="s">
        <v>17</v>
      </c>
      <c r="C6" s="26" t="s">
        <v>58</v>
      </c>
      <c r="D6" s="76" t="s">
        <v>59</v>
      </c>
      <c r="E6" s="77">
        <v>16</v>
      </c>
      <c r="F6" s="77">
        <v>64</v>
      </c>
      <c r="G6" s="77">
        <v>6</v>
      </c>
      <c r="H6" s="77">
        <v>24</v>
      </c>
      <c r="I6" s="74" t="s">
        <v>51</v>
      </c>
      <c r="J6" s="74" t="s">
        <v>52</v>
      </c>
      <c r="K6" s="219">
        <v>1</v>
      </c>
      <c r="L6" s="26" t="s">
        <v>53</v>
      </c>
      <c r="M6" s="26" t="s">
        <v>54</v>
      </c>
      <c r="N6" s="80">
        <v>560</v>
      </c>
      <c r="O6" s="80">
        <v>80</v>
      </c>
      <c r="P6" s="80">
        <v>10</v>
      </c>
      <c r="Q6" s="80">
        <v>8</v>
      </c>
      <c r="R6" s="80">
        <v>560</v>
      </c>
      <c r="S6" s="80">
        <v>80</v>
      </c>
      <c r="T6" s="80">
        <v>2</v>
      </c>
      <c r="U6" s="74" t="s">
        <v>55</v>
      </c>
      <c r="V6" s="74" t="s">
        <v>56</v>
      </c>
      <c r="W6" s="80" t="s">
        <v>57</v>
      </c>
    </row>
    <row r="7" spans="1:23" s="17" customFormat="1" ht="14.25">
      <c r="A7" s="200"/>
      <c r="B7" s="74" t="s">
        <v>17</v>
      </c>
      <c r="C7" s="26" t="s">
        <v>58</v>
      </c>
      <c r="D7" s="78" t="s">
        <v>60</v>
      </c>
      <c r="E7" s="77">
        <v>15</v>
      </c>
      <c r="F7" s="77">
        <v>45</v>
      </c>
      <c r="G7" s="77">
        <v>7</v>
      </c>
      <c r="H7" s="77">
        <v>21</v>
      </c>
      <c r="I7" s="74" t="s">
        <v>51</v>
      </c>
      <c r="J7" s="74" t="s">
        <v>52</v>
      </c>
      <c r="K7" s="219">
        <v>1</v>
      </c>
      <c r="L7" s="26" t="s">
        <v>53</v>
      </c>
      <c r="M7" s="26" t="s">
        <v>54</v>
      </c>
      <c r="N7" s="80">
        <v>512</v>
      </c>
      <c r="O7" s="80">
        <v>252</v>
      </c>
      <c r="P7" s="80">
        <v>20</v>
      </c>
      <c r="Q7" s="80">
        <v>13</v>
      </c>
      <c r="R7" s="80">
        <v>512</v>
      </c>
      <c r="S7" s="80">
        <v>252</v>
      </c>
      <c r="T7" s="80">
        <v>4</v>
      </c>
      <c r="U7" s="74" t="s">
        <v>55</v>
      </c>
      <c r="V7" s="74" t="s">
        <v>56</v>
      </c>
      <c r="W7" s="80" t="s">
        <v>61</v>
      </c>
    </row>
    <row r="8" spans="1:23" ht="14.25">
      <c r="A8" s="200"/>
      <c r="B8" s="201" t="s">
        <v>18</v>
      </c>
      <c r="C8" s="202" t="s">
        <v>49</v>
      </c>
      <c r="D8" s="82" t="s">
        <v>62</v>
      </c>
      <c r="E8" s="150"/>
      <c r="F8" s="150"/>
      <c r="G8" s="150"/>
      <c r="H8" s="150"/>
      <c r="I8" s="150"/>
      <c r="J8" s="150"/>
      <c r="K8" s="150"/>
      <c r="L8" s="150"/>
      <c r="M8" s="150"/>
      <c r="N8" s="150">
        <v>480</v>
      </c>
      <c r="O8" s="150">
        <v>120</v>
      </c>
      <c r="P8" s="150">
        <v>10</v>
      </c>
      <c r="Q8" s="150">
        <v>12</v>
      </c>
      <c r="R8" s="150">
        <v>480</v>
      </c>
      <c r="S8" s="150">
        <v>120</v>
      </c>
      <c r="T8" s="150">
        <v>2</v>
      </c>
      <c r="U8" s="150" t="s">
        <v>55</v>
      </c>
      <c r="V8" s="150" t="s">
        <v>56</v>
      </c>
      <c r="W8" s="150" t="s">
        <v>57</v>
      </c>
    </row>
    <row r="9" spans="1:23" ht="14.25">
      <c r="A9" s="200"/>
      <c r="B9" s="203"/>
      <c r="C9" s="202" t="s">
        <v>49</v>
      </c>
      <c r="D9" s="76" t="s">
        <v>62</v>
      </c>
      <c r="E9" s="150"/>
      <c r="F9" s="150"/>
      <c r="G9" s="150"/>
      <c r="H9" s="150"/>
      <c r="I9" s="150"/>
      <c r="J9" s="150"/>
      <c r="K9" s="150"/>
      <c r="L9" s="150"/>
      <c r="M9" s="150"/>
      <c r="N9" s="80">
        <v>512</v>
      </c>
      <c r="O9" s="80">
        <v>128</v>
      </c>
      <c r="P9" s="80">
        <v>10</v>
      </c>
      <c r="Q9" s="80">
        <v>13</v>
      </c>
      <c r="R9" s="80">
        <v>512</v>
      </c>
      <c r="S9" s="80">
        <v>128</v>
      </c>
      <c r="T9" s="80">
        <v>2</v>
      </c>
      <c r="U9" s="150" t="s">
        <v>55</v>
      </c>
      <c r="V9" s="150" t="s">
        <v>56</v>
      </c>
      <c r="W9" s="150" t="s">
        <v>63</v>
      </c>
    </row>
    <row r="10" spans="1:23" ht="18" customHeight="1">
      <c r="A10" s="200"/>
      <c r="B10" s="86" t="s">
        <v>19</v>
      </c>
      <c r="C10" s="86" t="s">
        <v>49</v>
      </c>
      <c r="D10" s="74" t="s">
        <v>64</v>
      </c>
      <c r="E10" s="74">
        <v>12</v>
      </c>
      <c r="F10" s="74">
        <v>24</v>
      </c>
      <c r="G10" s="74">
        <v>5</v>
      </c>
      <c r="H10" s="74">
        <v>10</v>
      </c>
      <c r="I10" s="220" t="s">
        <v>51</v>
      </c>
      <c r="J10" s="220" t="s">
        <v>65</v>
      </c>
      <c r="K10" s="74">
        <v>1</v>
      </c>
      <c r="L10" s="144" t="s">
        <v>54</v>
      </c>
      <c r="M10" s="144" t="s">
        <v>53</v>
      </c>
      <c r="N10" s="150"/>
      <c r="O10" s="150"/>
      <c r="P10" s="150"/>
      <c r="Q10" s="150"/>
      <c r="R10" s="150"/>
      <c r="S10" s="150"/>
      <c r="T10" s="150"/>
      <c r="U10" s="150"/>
      <c r="V10" s="74" t="s">
        <v>56</v>
      </c>
      <c r="W10" s="74" t="s">
        <v>66</v>
      </c>
    </row>
    <row r="11" spans="1:23" ht="15.75" customHeight="1">
      <c r="A11" s="200"/>
      <c r="B11" s="204"/>
      <c r="C11" s="88"/>
      <c r="D11" s="74" t="s">
        <v>50</v>
      </c>
      <c r="E11" s="74">
        <v>16</v>
      </c>
      <c r="F11" s="74">
        <v>64</v>
      </c>
      <c r="G11" s="74">
        <v>0</v>
      </c>
      <c r="H11" s="74">
        <v>0</v>
      </c>
      <c r="I11" s="220" t="s">
        <v>51</v>
      </c>
      <c r="J11" s="74" t="s">
        <v>65</v>
      </c>
      <c r="K11" s="74">
        <v>0</v>
      </c>
      <c r="L11" s="144" t="s">
        <v>54</v>
      </c>
      <c r="M11" s="144" t="s">
        <v>53</v>
      </c>
      <c r="N11" s="74">
        <v>560</v>
      </c>
      <c r="O11" s="74">
        <v>200</v>
      </c>
      <c r="P11" s="80">
        <v>15</v>
      </c>
      <c r="Q11" s="74">
        <v>14</v>
      </c>
      <c r="R11" s="74">
        <v>560</v>
      </c>
      <c r="S11" s="74">
        <v>200</v>
      </c>
      <c r="T11" s="80">
        <v>3</v>
      </c>
      <c r="U11" s="74" t="s">
        <v>55</v>
      </c>
      <c r="V11" s="74" t="s">
        <v>56</v>
      </c>
      <c r="W11" s="74" t="s">
        <v>57</v>
      </c>
    </row>
    <row r="12" spans="1:23" ht="14.25">
      <c r="A12" s="200"/>
      <c r="B12" s="204"/>
      <c r="C12" s="89" t="s">
        <v>58</v>
      </c>
      <c r="D12" s="78" t="s">
        <v>67</v>
      </c>
      <c r="E12" s="77">
        <v>8</v>
      </c>
      <c r="F12" s="77">
        <v>16</v>
      </c>
      <c r="G12" s="77">
        <v>8</v>
      </c>
      <c r="H12" s="77">
        <v>16</v>
      </c>
      <c r="I12" s="220" t="s">
        <v>51</v>
      </c>
      <c r="J12" s="220" t="s">
        <v>52</v>
      </c>
      <c r="K12" s="219">
        <v>1</v>
      </c>
      <c r="L12" s="219" t="s">
        <v>53</v>
      </c>
      <c r="M12" s="77" t="s">
        <v>54</v>
      </c>
      <c r="N12" s="80"/>
      <c r="O12" s="80"/>
      <c r="P12" s="80"/>
      <c r="Q12" s="80"/>
      <c r="R12" s="80"/>
      <c r="S12" s="80"/>
      <c r="T12" s="80"/>
      <c r="U12" s="150"/>
      <c r="V12" s="74" t="s">
        <v>56</v>
      </c>
      <c r="W12" s="80" t="s">
        <v>63</v>
      </c>
    </row>
    <row r="13" spans="1:23" ht="14.25">
      <c r="A13" s="200"/>
      <c r="B13" s="204"/>
      <c r="C13" s="90"/>
      <c r="D13" s="78" t="s">
        <v>67</v>
      </c>
      <c r="E13" s="77">
        <v>6</v>
      </c>
      <c r="F13" s="77">
        <v>18</v>
      </c>
      <c r="G13" s="77">
        <v>6</v>
      </c>
      <c r="H13" s="77">
        <v>18</v>
      </c>
      <c r="I13" s="220" t="s">
        <v>51</v>
      </c>
      <c r="J13" s="74" t="s">
        <v>52</v>
      </c>
      <c r="K13" s="77">
        <v>1</v>
      </c>
      <c r="L13" s="219" t="s">
        <v>53</v>
      </c>
      <c r="M13" s="77" t="s">
        <v>54</v>
      </c>
      <c r="N13" s="80"/>
      <c r="O13" s="80"/>
      <c r="P13" s="80"/>
      <c r="Q13" s="80"/>
      <c r="R13" s="80"/>
      <c r="S13" s="80"/>
      <c r="T13" s="80"/>
      <c r="U13" s="80"/>
      <c r="V13" s="74" t="s">
        <v>56</v>
      </c>
      <c r="W13" s="74" t="s">
        <v>57</v>
      </c>
    </row>
    <row r="14" spans="1:23" ht="14.25">
      <c r="A14" s="200"/>
      <c r="B14" s="204"/>
      <c r="C14" s="90"/>
      <c r="D14" s="91" t="s">
        <v>59</v>
      </c>
      <c r="E14" s="92">
        <v>16</v>
      </c>
      <c r="F14" s="92">
        <v>64</v>
      </c>
      <c r="G14" s="92">
        <v>1</v>
      </c>
      <c r="H14" s="92">
        <v>4</v>
      </c>
      <c r="I14" s="220" t="s">
        <v>51</v>
      </c>
      <c r="J14" s="220" t="s">
        <v>65</v>
      </c>
      <c r="K14" s="92">
        <v>1</v>
      </c>
      <c r="L14" s="92" t="s">
        <v>54</v>
      </c>
      <c r="M14" s="144" t="s">
        <v>53</v>
      </c>
      <c r="N14" s="202">
        <v>560</v>
      </c>
      <c r="O14" s="202">
        <v>210</v>
      </c>
      <c r="P14" s="202">
        <v>15</v>
      </c>
      <c r="Q14" s="202">
        <v>14</v>
      </c>
      <c r="R14" s="202">
        <v>560</v>
      </c>
      <c r="S14" s="202">
        <v>210</v>
      </c>
      <c r="T14" s="222">
        <v>3</v>
      </c>
      <c r="U14" s="74" t="s">
        <v>55</v>
      </c>
      <c r="V14" s="74" t="s">
        <v>56</v>
      </c>
      <c r="W14" s="74" t="s">
        <v>57</v>
      </c>
    </row>
    <row r="15" spans="1:23" ht="14.25">
      <c r="A15" s="200"/>
      <c r="B15" s="204"/>
      <c r="C15" s="90"/>
      <c r="D15" s="91" t="s">
        <v>60</v>
      </c>
      <c r="E15" s="92">
        <v>15</v>
      </c>
      <c r="F15" s="92">
        <v>45</v>
      </c>
      <c r="G15" s="92">
        <v>1</v>
      </c>
      <c r="H15" s="92">
        <v>3</v>
      </c>
      <c r="I15" s="220" t="s">
        <v>51</v>
      </c>
      <c r="J15" s="74" t="s">
        <v>65</v>
      </c>
      <c r="K15" s="92">
        <v>1</v>
      </c>
      <c r="L15" s="92" t="s">
        <v>54</v>
      </c>
      <c r="M15" s="144" t="s">
        <v>53</v>
      </c>
      <c r="N15" s="202">
        <v>512</v>
      </c>
      <c r="O15" s="202">
        <v>64</v>
      </c>
      <c r="P15" s="202">
        <v>5</v>
      </c>
      <c r="Q15" s="202">
        <v>5</v>
      </c>
      <c r="R15" s="202">
        <v>512</v>
      </c>
      <c r="S15" s="222">
        <v>64</v>
      </c>
      <c r="T15" s="222">
        <v>1</v>
      </c>
      <c r="U15" s="74" t="s">
        <v>55</v>
      </c>
      <c r="V15" s="74" t="s">
        <v>56</v>
      </c>
      <c r="W15" s="80" t="s">
        <v>63</v>
      </c>
    </row>
    <row r="16" spans="1:23" ht="14.25">
      <c r="A16" s="205"/>
      <c r="B16" s="88"/>
      <c r="C16" s="93"/>
      <c r="D16" s="94" t="s">
        <v>68</v>
      </c>
      <c r="E16" s="206">
        <v>11</v>
      </c>
      <c r="F16" s="206">
        <v>32</v>
      </c>
      <c r="G16" s="95">
        <v>0</v>
      </c>
      <c r="H16" s="95">
        <v>0</v>
      </c>
      <c r="I16" s="220" t="s">
        <v>51</v>
      </c>
      <c r="J16" s="220" t="s">
        <v>65</v>
      </c>
      <c r="K16" s="77">
        <v>0</v>
      </c>
      <c r="L16" s="92" t="s">
        <v>54</v>
      </c>
      <c r="M16" s="144" t="s">
        <v>53</v>
      </c>
      <c r="N16" s="95">
        <v>256</v>
      </c>
      <c r="O16" s="95">
        <v>52</v>
      </c>
      <c r="P16" s="95">
        <v>6</v>
      </c>
      <c r="Q16" s="95">
        <v>11</v>
      </c>
      <c r="R16" s="95">
        <v>256</v>
      </c>
      <c r="S16" s="95">
        <v>52</v>
      </c>
      <c r="T16" s="95">
        <v>2</v>
      </c>
      <c r="U16" s="74" t="s">
        <v>55</v>
      </c>
      <c r="V16" s="74" t="s">
        <v>56</v>
      </c>
      <c r="W16" s="80" t="s">
        <v>63</v>
      </c>
    </row>
    <row r="17" spans="1:23" ht="14.25">
      <c r="A17" s="199" t="s">
        <v>20</v>
      </c>
      <c r="B17" s="26" t="s">
        <v>21</v>
      </c>
      <c r="C17" s="145" t="s">
        <v>58</v>
      </c>
      <c r="D17" s="150" t="s">
        <v>69</v>
      </c>
      <c r="E17" s="150">
        <v>15</v>
      </c>
      <c r="F17" s="150">
        <v>45</v>
      </c>
      <c r="G17" s="150">
        <v>1</v>
      </c>
      <c r="H17" s="150">
        <v>3</v>
      </c>
      <c r="I17" s="150" t="s">
        <v>51</v>
      </c>
      <c r="J17" s="150" t="s">
        <v>52</v>
      </c>
      <c r="K17" s="150">
        <v>1</v>
      </c>
      <c r="L17" s="150"/>
      <c r="M17" s="150"/>
      <c r="N17" s="150">
        <v>512</v>
      </c>
      <c r="O17" s="150">
        <v>192</v>
      </c>
      <c r="P17" s="150">
        <v>15</v>
      </c>
      <c r="Q17" s="150">
        <v>13</v>
      </c>
      <c r="R17" s="150">
        <v>512</v>
      </c>
      <c r="S17" s="150">
        <v>192</v>
      </c>
      <c r="T17" s="150">
        <v>3</v>
      </c>
      <c r="U17" s="150" t="s">
        <v>55</v>
      </c>
      <c r="V17" s="150" t="s">
        <v>56</v>
      </c>
      <c r="W17" s="150" t="s">
        <v>63</v>
      </c>
    </row>
    <row r="18" spans="1:23" ht="14.25">
      <c r="A18" s="200"/>
      <c r="B18" s="26"/>
      <c r="C18" s="145"/>
      <c r="D18" s="150" t="s">
        <v>68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>
        <v>256</v>
      </c>
      <c r="O18" s="150">
        <v>32</v>
      </c>
      <c r="P18" s="150">
        <v>3</v>
      </c>
      <c r="Q18" s="150">
        <v>11</v>
      </c>
      <c r="R18" s="150">
        <v>256</v>
      </c>
      <c r="S18" s="150">
        <v>32</v>
      </c>
      <c r="T18" s="150">
        <v>1</v>
      </c>
      <c r="U18" s="150" t="s">
        <v>55</v>
      </c>
      <c r="V18" s="150" t="s">
        <v>56</v>
      </c>
      <c r="W18" s="150" t="s">
        <v>63</v>
      </c>
    </row>
    <row r="19" spans="1:23" ht="14.25">
      <c r="A19" s="200"/>
      <c r="B19" s="26"/>
      <c r="C19" s="145"/>
      <c r="D19" s="150" t="s">
        <v>59</v>
      </c>
      <c r="E19" s="150">
        <v>16</v>
      </c>
      <c r="F19" s="150">
        <v>64</v>
      </c>
      <c r="G19" s="150">
        <v>1</v>
      </c>
      <c r="H19" s="150">
        <v>4</v>
      </c>
      <c r="I19" s="150" t="s">
        <v>51</v>
      </c>
      <c r="J19" s="150" t="s">
        <v>52</v>
      </c>
      <c r="K19" s="150">
        <v>1</v>
      </c>
      <c r="L19" s="150"/>
      <c r="M19" s="150"/>
      <c r="N19" s="150">
        <v>560</v>
      </c>
      <c r="O19" s="150">
        <v>20</v>
      </c>
      <c r="P19" s="150">
        <v>10</v>
      </c>
      <c r="Q19" s="150">
        <v>2</v>
      </c>
      <c r="R19" s="150">
        <v>560</v>
      </c>
      <c r="S19" s="150">
        <v>20</v>
      </c>
      <c r="T19" s="150">
        <v>2</v>
      </c>
      <c r="U19" s="150" t="s">
        <v>55</v>
      </c>
      <c r="V19" s="150" t="s">
        <v>56</v>
      </c>
      <c r="W19" s="150" t="s">
        <v>70</v>
      </c>
    </row>
    <row r="20" spans="1:23" ht="14.25">
      <c r="A20" s="200"/>
      <c r="B20" s="26"/>
      <c r="C20" s="145"/>
      <c r="D20" s="150" t="s">
        <v>71</v>
      </c>
      <c r="E20" s="150">
        <v>16</v>
      </c>
      <c r="F20" s="150">
        <v>48</v>
      </c>
      <c r="G20" s="150">
        <v>6</v>
      </c>
      <c r="H20" s="150">
        <v>18</v>
      </c>
      <c r="I20" s="150" t="s">
        <v>51</v>
      </c>
      <c r="J20" s="150" t="s">
        <v>52</v>
      </c>
      <c r="K20" s="150">
        <v>6</v>
      </c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 t="s">
        <v>56</v>
      </c>
      <c r="W20" s="150" t="s">
        <v>72</v>
      </c>
    </row>
    <row r="21" spans="1:23" ht="14.25">
      <c r="A21" s="200"/>
      <c r="B21" s="207" t="s">
        <v>22</v>
      </c>
      <c r="C21" s="120" t="s">
        <v>49</v>
      </c>
      <c r="D21" s="150" t="s">
        <v>73</v>
      </c>
      <c r="E21" s="150">
        <v>11</v>
      </c>
      <c r="F21" s="150">
        <v>32</v>
      </c>
      <c r="G21" s="150">
        <v>11</v>
      </c>
      <c r="H21" s="150">
        <v>32</v>
      </c>
      <c r="I21" s="150" t="s">
        <v>51</v>
      </c>
      <c r="J21" s="150" t="s">
        <v>52</v>
      </c>
      <c r="K21" s="150">
        <v>1</v>
      </c>
      <c r="L21" s="150"/>
      <c r="M21" s="150"/>
      <c r="N21" s="150">
        <v>144</v>
      </c>
      <c r="O21" s="150">
        <v>72</v>
      </c>
      <c r="P21" s="150">
        <v>12</v>
      </c>
      <c r="Q21" s="150">
        <v>6</v>
      </c>
      <c r="R21" s="150">
        <v>144</v>
      </c>
      <c r="S21" s="150">
        <v>72</v>
      </c>
      <c r="T21" s="150">
        <v>3</v>
      </c>
      <c r="U21" s="150" t="s">
        <v>55</v>
      </c>
      <c r="V21" s="150" t="s">
        <v>56</v>
      </c>
      <c r="W21" s="150" t="s">
        <v>74</v>
      </c>
    </row>
    <row r="22" spans="1:23" ht="14.25">
      <c r="A22" s="200"/>
      <c r="B22" s="208"/>
      <c r="C22" s="125"/>
      <c r="D22" s="150" t="s">
        <v>73</v>
      </c>
      <c r="E22" s="150">
        <v>11</v>
      </c>
      <c r="F22" s="150">
        <v>32</v>
      </c>
      <c r="G22" s="150">
        <v>11</v>
      </c>
      <c r="H22" s="150">
        <v>32</v>
      </c>
      <c r="I22" s="150" t="s">
        <v>51</v>
      </c>
      <c r="J22" s="150" t="s">
        <v>52</v>
      </c>
      <c r="K22" s="150">
        <v>1</v>
      </c>
      <c r="L22" s="150"/>
      <c r="M22" s="150"/>
      <c r="N22" s="150">
        <v>96</v>
      </c>
      <c r="O22" s="150">
        <v>48</v>
      </c>
      <c r="P22" s="150">
        <v>8</v>
      </c>
      <c r="Q22" s="150">
        <v>6</v>
      </c>
      <c r="R22" s="150">
        <v>96</v>
      </c>
      <c r="S22" s="150">
        <v>48</v>
      </c>
      <c r="T22" s="150">
        <v>2</v>
      </c>
      <c r="U22" s="150" t="s">
        <v>55</v>
      </c>
      <c r="V22" s="150" t="s">
        <v>56</v>
      </c>
      <c r="W22" s="150" t="s">
        <v>75</v>
      </c>
    </row>
    <row r="23" spans="1:23" ht="14.25">
      <c r="A23" s="200"/>
      <c r="B23" s="208"/>
      <c r="C23" s="125"/>
      <c r="D23" s="150" t="s">
        <v>50</v>
      </c>
      <c r="E23" s="150">
        <v>16</v>
      </c>
      <c r="F23" s="150">
        <v>64</v>
      </c>
      <c r="G23" s="150">
        <v>4</v>
      </c>
      <c r="H23" s="150">
        <v>16</v>
      </c>
      <c r="I23" s="150" t="s">
        <v>51</v>
      </c>
      <c r="J23" s="150" t="s">
        <v>52</v>
      </c>
      <c r="K23" s="150">
        <v>1</v>
      </c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</row>
    <row r="24" spans="1:23" ht="14.25">
      <c r="A24" s="200"/>
      <c r="B24" s="208"/>
      <c r="C24" s="125"/>
      <c r="D24" s="150" t="s">
        <v>64</v>
      </c>
      <c r="E24" s="150">
        <v>12</v>
      </c>
      <c r="F24" s="150">
        <v>24</v>
      </c>
      <c r="G24" s="150">
        <v>2</v>
      </c>
      <c r="H24" s="150">
        <v>4</v>
      </c>
      <c r="I24" s="150" t="s">
        <v>51</v>
      </c>
      <c r="J24" s="150" t="s">
        <v>52</v>
      </c>
      <c r="K24" s="150">
        <v>1</v>
      </c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</row>
    <row r="25" spans="1:23" ht="14.25">
      <c r="A25" s="200"/>
      <c r="B25" s="208"/>
      <c r="C25" s="126"/>
      <c r="D25" s="150" t="s">
        <v>76</v>
      </c>
      <c r="E25" s="150">
        <v>16</v>
      </c>
      <c r="F25" s="150">
        <v>32</v>
      </c>
      <c r="G25" s="150">
        <v>2</v>
      </c>
      <c r="H25" s="150">
        <v>4</v>
      </c>
      <c r="I25" s="150" t="s">
        <v>77</v>
      </c>
      <c r="J25" s="150" t="s">
        <v>52</v>
      </c>
      <c r="K25" s="150">
        <v>1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</row>
    <row r="26" spans="1:23" ht="14.25">
      <c r="A26" s="200"/>
      <c r="B26" s="208"/>
      <c r="C26" s="120" t="s">
        <v>58</v>
      </c>
      <c r="D26" s="150" t="s">
        <v>50</v>
      </c>
      <c r="E26" s="150">
        <v>12</v>
      </c>
      <c r="F26" s="150">
        <v>24</v>
      </c>
      <c r="G26" s="150">
        <v>6</v>
      </c>
      <c r="H26" s="150">
        <v>12</v>
      </c>
      <c r="I26" s="150" t="s">
        <v>77</v>
      </c>
      <c r="J26" s="150" t="s">
        <v>52</v>
      </c>
      <c r="K26" s="150">
        <v>1</v>
      </c>
      <c r="L26" s="150"/>
      <c r="M26" s="150"/>
      <c r="N26" s="150">
        <v>72</v>
      </c>
      <c r="O26" s="150">
        <v>36</v>
      </c>
      <c r="P26" s="150">
        <v>3</v>
      </c>
      <c r="Q26" s="150">
        <v>12</v>
      </c>
      <c r="R26" s="150">
        <v>72</v>
      </c>
      <c r="S26" s="150">
        <v>36</v>
      </c>
      <c r="T26" s="150">
        <v>1</v>
      </c>
      <c r="U26" s="150" t="s">
        <v>55</v>
      </c>
      <c r="V26" s="150" t="s">
        <v>78</v>
      </c>
      <c r="W26" s="150" t="s">
        <v>72</v>
      </c>
    </row>
    <row r="27" spans="1:23" ht="14.25">
      <c r="A27" s="200"/>
      <c r="B27" s="208"/>
      <c r="C27" s="125"/>
      <c r="D27" s="150" t="s">
        <v>50</v>
      </c>
      <c r="E27" s="150">
        <v>15</v>
      </c>
      <c r="F27" s="150">
        <v>45</v>
      </c>
      <c r="G27" s="150">
        <v>8</v>
      </c>
      <c r="H27" s="150">
        <v>24</v>
      </c>
      <c r="I27" s="150" t="s">
        <v>51</v>
      </c>
      <c r="J27" s="150" t="s">
        <v>52</v>
      </c>
      <c r="K27" s="150">
        <v>1</v>
      </c>
      <c r="L27" s="150"/>
      <c r="M27" s="150"/>
      <c r="N27" s="150">
        <v>512</v>
      </c>
      <c r="O27" s="150">
        <v>245</v>
      </c>
      <c r="P27" s="150">
        <v>20</v>
      </c>
      <c r="Q27" s="150">
        <v>13</v>
      </c>
      <c r="R27" s="150">
        <v>512</v>
      </c>
      <c r="S27" s="150">
        <v>245</v>
      </c>
      <c r="T27" s="150">
        <v>4</v>
      </c>
      <c r="U27" s="150" t="s">
        <v>55</v>
      </c>
      <c r="V27" s="150" t="s">
        <v>56</v>
      </c>
      <c r="W27" s="150" t="s">
        <v>63</v>
      </c>
    </row>
    <row r="28" spans="1:23" ht="14.25">
      <c r="A28" s="200"/>
      <c r="B28" s="208"/>
      <c r="C28" s="125"/>
      <c r="D28" s="150" t="s">
        <v>59</v>
      </c>
      <c r="E28" s="150">
        <v>16</v>
      </c>
      <c r="F28" s="150">
        <v>64</v>
      </c>
      <c r="G28" s="150">
        <v>1</v>
      </c>
      <c r="H28" s="150">
        <v>4</v>
      </c>
      <c r="I28" s="150" t="s">
        <v>51</v>
      </c>
      <c r="J28" s="150" t="s">
        <v>52</v>
      </c>
      <c r="K28" s="150">
        <v>1</v>
      </c>
      <c r="L28" s="150"/>
      <c r="M28" s="150"/>
      <c r="N28" s="150">
        <v>560</v>
      </c>
      <c r="O28" s="150">
        <v>0</v>
      </c>
      <c r="P28" s="150">
        <v>0</v>
      </c>
      <c r="Q28" s="150">
        <v>0</v>
      </c>
      <c r="R28" s="150">
        <v>560</v>
      </c>
      <c r="S28" s="150">
        <v>0</v>
      </c>
      <c r="T28" s="150"/>
      <c r="U28" s="150" t="s">
        <v>55</v>
      </c>
      <c r="V28" s="150" t="s">
        <v>56</v>
      </c>
      <c r="W28" s="150" t="s">
        <v>70</v>
      </c>
    </row>
    <row r="29" spans="1:23" ht="14.25">
      <c r="A29" s="200"/>
      <c r="B29" s="209"/>
      <c r="C29" s="126"/>
      <c r="D29" s="150" t="s">
        <v>69</v>
      </c>
      <c r="E29" s="150">
        <v>15</v>
      </c>
      <c r="F29" s="150">
        <v>45</v>
      </c>
      <c r="G29" s="150">
        <v>1</v>
      </c>
      <c r="H29" s="150">
        <v>3</v>
      </c>
      <c r="I29" s="150" t="s">
        <v>51</v>
      </c>
      <c r="J29" s="150" t="s">
        <v>52</v>
      </c>
      <c r="K29" s="150">
        <v>1</v>
      </c>
      <c r="L29" s="150"/>
      <c r="M29" s="150"/>
      <c r="N29" s="150">
        <v>512</v>
      </c>
      <c r="O29" s="150">
        <v>0</v>
      </c>
      <c r="P29" s="150">
        <v>0</v>
      </c>
      <c r="Q29" s="150">
        <v>0</v>
      </c>
      <c r="R29" s="150">
        <v>512</v>
      </c>
      <c r="S29" s="150">
        <v>0</v>
      </c>
      <c r="T29" s="150"/>
      <c r="U29" s="150" t="s">
        <v>55</v>
      </c>
      <c r="V29" s="150" t="s">
        <v>56</v>
      </c>
      <c r="W29" s="150" t="s">
        <v>61</v>
      </c>
    </row>
    <row r="30" spans="1:23" ht="15" customHeight="1">
      <c r="A30" s="200"/>
      <c r="B30" s="210" t="s">
        <v>23</v>
      </c>
      <c r="C30" s="210" t="s">
        <v>49</v>
      </c>
      <c r="D30" s="82" t="s">
        <v>79</v>
      </c>
      <c r="E30" s="82">
        <v>12</v>
      </c>
      <c r="F30" s="82">
        <v>48</v>
      </c>
      <c r="G30" s="82">
        <v>1</v>
      </c>
      <c r="H30" s="82">
        <v>4</v>
      </c>
      <c r="I30" s="82" t="s">
        <v>51</v>
      </c>
      <c r="J30" s="82" t="s">
        <v>52</v>
      </c>
      <c r="K30" s="82">
        <v>1</v>
      </c>
      <c r="L30" s="82" t="s">
        <v>54</v>
      </c>
      <c r="M30" s="82" t="s">
        <v>53</v>
      </c>
      <c r="N30" s="82">
        <v>288</v>
      </c>
      <c r="O30" s="82">
        <v>120</v>
      </c>
      <c r="P30" s="82">
        <v>12</v>
      </c>
      <c r="Q30" s="82">
        <v>10</v>
      </c>
      <c r="R30" s="82">
        <v>288</v>
      </c>
      <c r="S30" s="82">
        <v>120</v>
      </c>
      <c r="T30" s="82">
        <v>3</v>
      </c>
      <c r="U30" s="82" t="s">
        <v>55</v>
      </c>
      <c r="V30" s="82" t="s">
        <v>56</v>
      </c>
      <c r="W30" s="82" t="s">
        <v>80</v>
      </c>
    </row>
    <row r="31" spans="1:23" ht="18.75" customHeight="1">
      <c r="A31" s="200"/>
      <c r="B31" s="211"/>
      <c r="C31" s="211"/>
      <c r="D31" s="82" t="s">
        <v>79</v>
      </c>
      <c r="E31" s="82">
        <v>12</v>
      </c>
      <c r="F31" s="82">
        <v>48</v>
      </c>
      <c r="G31" s="82">
        <v>1</v>
      </c>
      <c r="H31" s="82">
        <v>4</v>
      </c>
      <c r="I31" s="82" t="s">
        <v>51</v>
      </c>
      <c r="J31" s="82" t="s">
        <v>52</v>
      </c>
      <c r="K31" s="82">
        <v>1</v>
      </c>
      <c r="L31" s="82" t="s">
        <v>54</v>
      </c>
      <c r="M31" s="82" t="s">
        <v>53</v>
      </c>
      <c r="N31" s="82">
        <v>192</v>
      </c>
      <c r="O31" s="82">
        <v>80</v>
      </c>
      <c r="P31" s="82">
        <v>8</v>
      </c>
      <c r="Q31" s="82">
        <v>10</v>
      </c>
      <c r="R31" s="82">
        <v>192</v>
      </c>
      <c r="S31" s="82">
        <v>80</v>
      </c>
      <c r="T31" s="82">
        <v>2</v>
      </c>
      <c r="U31" s="82" t="s">
        <v>55</v>
      </c>
      <c r="V31" s="82" t="s">
        <v>56</v>
      </c>
      <c r="W31" s="82" t="s">
        <v>81</v>
      </c>
    </row>
    <row r="32" spans="1:23" ht="15.75" customHeight="1">
      <c r="A32" s="200"/>
      <c r="B32" s="211"/>
      <c r="C32" s="211"/>
      <c r="D32" s="82" t="s">
        <v>82</v>
      </c>
      <c r="E32" s="82">
        <v>16</v>
      </c>
      <c r="F32" s="82">
        <v>48</v>
      </c>
      <c r="G32" s="82">
        <v>3</v>
      </c>
      <c r="H32" s="82">
        <v>9</v>
      </c>
      <c r="I32" s="82" t="s">
        <v>51</v>
      </c>
      <c r="J32" s="82" t="s">
        <v>52</v>
      </c>
      <c r="K32" s="82">
        <v>1</v>
      </c>
      <c r="L32" s="82" t="s">
        <v>54</v>
      </c>
      <c r="M32" s="82" t="s">
        <v>53</v>
      </c>
      <c r="N32" s="82"/>
      <c r="O32" s="82"/>
      <c r="P32" s="82"/>
      <c r="Q32" s="82"/>
      <c r="R32" s="82"/>
      <c r="S32" s="82"/>
      <c r="T32" s="82"/>
      <c r="U32" s="82"/>
      <c r="V32" s="82" t="s">
        <v>56</v>
      </c>
      <c r="W32" s="82" t="s">
        <v>83</v>
      </c>
    </row>
    <row r="33" spans="1:23" ht="18" customHeight="1">
      <c r="A33" s="200"/>
      <c r="B33" s="211"/>
      <c r="C33" s="211"/>
      <c r="D33" s="82" t="s">
        <v>50</v>
      </c>
      <c r="E33" s="82">
        <v>16</v>
      </c>
      <c r="F33" s="82">
        <v>64</v>
      </c>
      <c r="G33" s="82">
        <v>0</v>
      </c>
      <c r="H33" s="82">
        <v>0</v>
      </c>
      <c r="I33" s="82" t="s">
        <v>51</v>
      </c>
      <c r="J33" s="82" t="s">
        <v>52</v>
      </c>
      <c r="K33" s="82">
        <v>0</v>
      </c>
      <c r="L33" s="82" t="s">
        <v>53</v>
      </c>
      <c r="M33" s="82" t="s">
        <v>53</v>
      </c>
      <c r="N33" s="82">
        <v>560</v>
      </c>
      <c r="O33" s="82">
        <v>40</v>
      </c>
      <c r="P33" s="82">
        <v>5</v>
      </c>
      <c r="Q33" s="82">
        <v>8</v>
      </c>
      <c r="R33" s="82">
        <v>560</v>
      </c>
      <c r="S33" s="82">
        <v>5</v>
      </c>
      <c r="T33" s="82">
        <v>1</v>
      </c>
      <c r="U33" s="82" t="s">
        <v>55</v>
      </c>
      <c r="V33" s="82" t="s">
        <v>56</v>
      </c>
      <c r="W33" s="82" t="s">
        <v>83</v>
      </c>
    </row>
    <row r="34" spans="1:23" ht="15" customHeight="1">
      <c r="A34" s="200"/>
      <c r="B34" s="211"/>
      <c r="C34" s="212"/>
      <c r="D34" s="82" t="s">
        <v>76</v>
      </c>
      <c r="E34" s="82">
        <v>16</v>
      </c>
      <c r="F34" s="82">
        <v>0</v>
      </c>
      <c r="G34" s="82">
        <v>0</v>
      </c>
      <c r="H34" s="82">
        <v>0</v>
      </c>
      <c r="I34" s="82" t="s">
        <v>77</v>
      </c>
      <c r="J34" s="82" t="s">
        <v>52</v>
      </c>
      <c r="K34" s="82">
        <v>0</v>
      </c>
      <c r="L34" s="82" t="s">
        <v>54</v>
      </c>
      <c r="M34" s="82" t="s">
        <v>53</v>
      </c>
      <c r="N34" s="82">
        <v>8</v>
      </c>
      <c r="O34" s="82">
        <v>2</v>
      </c>
      <c r="P34" s="82">
        <v>2</v>
      </c>
      <c r="Q34" s="82">
        <v>1</v>
      </c>
      <c r="R34" s="82">
        <v>8</v>
      </c>
      <c r="S34" s="82">
        <v>2</v>
      </c>
      <c r="T34" s="82">
        <v>1</v>
      </c>
      <c r="U34" s="82" t="s">
        <v>55</v>
      </c>
      <c r="V34" s="82" t="s">
        <v>84</v>
      </c>
      <c r="W34" s="82" t="s">
        <v>83</v>
      </c>
    </row>
    <row r="35" spans="1:23" ht="18" customHeight="1">
      <c r="A35" s="200"/>
      <c r="B35" s="211"/>
      <c r="C35" s="210" t="s">
        <v>58</v>
      </c>
      <c r="D35" s="82" t="s">
        <v>85</v>
      </c>
      <c r="E35" s="82">
        <v>11</v>
      </c>
      <c r="F35" s="82">
        <v>32</v>
      </c>
      <c r="G35" s="82">
        <v>6</v>
      </c>
      <c r="H35" s="82">
        <v>17</v>
      </c>
      <c r="I35" s="82" t="s">
        <v>51</v>
      </c>
      <c r="J35" s="82" t="s">
        <v>52</v>
      </c>
      <c r="K35" s="82">
        <v>1</v>
      </c>
      <c r="L35" s="82" t="s">
        <v>53</v>
      </c>
      <c r="M35" s="82" t="s">
        <v>54</v>
      </c>
      <c r="N35" s="82">
        <v>320</v>
      </c>
      <c r="O35" s="82">
        <v>108</v>
      </c>
      <c r="P35" s="82">
        <v>12</v>
      </c>
      <c r="Q35" s="82">
        <v>10</v>
      </c>
      <c r="R35" s="82">
        <v>320</v>
      </c>
      <c r="S35" s="82">
        <v>108</v>
      </c>
      <c r="T35" s="82">
        <v>3</v>
      </c>
      <c r="U35" s="82" t="s">
        <v>55</v>
      </c>
      <c r="V35" s="82" t="s">
        <v>56</v>
      </c>
      <c r="W35" s="82" t="s">
        <v>83</v>
      </c>
    </row>
    <row r="36" spans="1:23" ht="15" customHeight="1">
      <c r="A36" s="200"/>
      <c r="B36" s="211"/>
      <c r="C36" s="211"/>
      <c r="D36" s="82" t="s">
        <v>68</v>
      </c>
      <c r="E36" s="82">
        <v>11</v>
      </c>
      <c r="F36" s="82">
        <v>32</v>
      </c>
      <c r="G36" s="82">
        <v>5</v>
      </c>
      <c r="H36" s="82">
        <v>15</v>
      </c>
      <c r="I36" s="82" t="s">
        <v>51</v>
      </c>
      <c r="J36" s="82" t="s">
        <v>52</v>
      </c>
      <c r="K36" s="82">
        <v>1</v>
      </c>
      <c r="L36" s="82" t="s">
        <v>53</v>
      </c>
      <c r="M36" s="82" t="s">
        <v>53</v>
      </c>
      <c r="N36" s="82">
        <v>256</v>
      </c>
      <c r="O36" s="82">
        <v>128</v>
      </c>
      <c r="P36" s="82">
        <v>12</v>
      </c>
      <c r="Q36" s="82">
        <v>11</v>
      </c>
      <c r="R36" s="82">
        <v>256</v>
      </c>
      <c r="S36" s="82">
        <v>128</v>
      </c>
      <c r="T36" s="82">
        <v>4</v>
      </c>
      <c r="U36" s="82" t="s">
        <v>55</v>
      </c>
      <c r="V36" s="82" t="s">
        <v>56</v>
      </c>
      <c r="W36" s="82" t="s">
        <v>61</v>
      </c>
    </row>
    <row r="37" spans="1:23" ht="18" customHeight="1">
      <c r="A37" s="200"/>
      <c r="B37" s="211"/>
      <c r="C37" s="211"/>
      <c r="D37" s="82" t="s">
        <v>59</v>
      </c>
      <c r="E37" s="82">
        <v>16</v>
      </c>
      <c r="F37" s="82">
        <v>64</v>
      </c>
      <c r="G37" s="82">
        <v>0</v>
      </c>
      <c r="H37" s="82">
        <v>0</v>
      </c>
      <c r="I37" s="82" t="s">
        <v>51</v>
      </c>
      <c r="J37" s="82" t="s">
        <v>52</v>
      </c>
      <c r="K37" s="82">
        <v>0</v>
      </c>
      <c r="L37" s="82" t="s">
        <v>54</v>
      </c>
      <c r="M37" s="82" t="s">
        <v>53</v>
      </c>
      <c r="N37" s="82">
        <v>560</v>
      </c>
      <c r="O37" s="82">
        <v>30</v>
      </c>
      <c r="P37" s="82">
        <v>10</v>
      </c>
      <c r="Q37" s="82">
        <v>4</v>
      </c>
      <c r="R37" s="82">
        <v>560</v>
      </c>
      <c r="S37" s="82">
        <v>30</v>
      </c>
      <c r="T37" s="82">
        <v>2</v>
      </c>
      <c r="U37" s="82" t="s">
        <v>55</v>
      </c>
      <c r="V37" s="82" t="s">
        <v>56</v>
      </c>
      <c r="W37" s="82" t="s">
        <v>83</v>
      </c>
    </row>
    <row r="38" spans="1:23" ht="15.75" customHeight="1">
      <c r="A38" s="200"/>
      <c r="B38" s="211"/>
      <c r="C38" s="211"/>
      <c r="D38" s="82" t="s">
        <v>50</v>
      </c>
      <c r="E38" s="82">
        <v>12</v>
      </c>
      <c r="F38" s="82">
        <v>24</v>
      </c>
      <c r="G38" s="82">
        <v>0</v>
      </c>
      <c r="H38" s="82">
        <v>0</v>
      </c>
      <c r="I38" s="82" t="s">
        <v>77</v>
      </c>
      <c r="J38" s="82" t="s">
        <v>52</v>
      </c>
      <c r="K38" s="82">
        <v>0</v>
      </c>
      <c r="L38" s="82" t="s">
        <v>53</v>
      </c>
      <c r="M38" s="82" t="s">
        <v>53</v>
      </c>
      <c r="N38" s="82">
        <v>72</v>
      </c>
      <c r="O38" s="82">
        <v>36</v>
      </c>
      <c r="P38" s="82">
        <v>3</v>
      </c>
      <c r="Q38" s="82">
        <v>12</v>
      </c>
      <c r="R38" s="82">
        <v>72</v>
      </c>
      <c r="S38" s="82">
        <v>36</v>
      </c>
      <c r="T38" s="82">
        <v>1</v>
      </c>
      <c r="U38" s="82" t="s">
        <v>55</v>
      </c>
      <c r="V38" s="82" t="s">
        <v>78</v>
      </c>
      <c r="W38" s="82" t="s">
        <v>86</v>
      </c>
    </row>
    <row r="39" spans="1:23" ht="40.5">
      <c r="A39" s="200"/>
      <c r="B39" s="212"/>
      <c r="C39" s="212"/>
      <c r="D39" s="82" t="s">
        <v>87</v>
      </c>
      <c r="E39" s="82">
        <v>2</v>
      </c>
      <c r="F39" s="82">
        <v>8</v>
      </c>
      <c r="G39" s="82">
        <v>0</v>
      </c>
      <c r="H39" s="82">
        <v>0</v>
      </c>
      <c r="I39" s="82" t="s">
        <v>51</v>
      </c>
      <c r="J39" s="82" t="s">
        <v>52</v>
      </c>
      <c r="K39" s="82">
        <v>0</v>
      </c>
      <c r="L39" s="82" t="s">
        <v>54</v>
      </c>
      <c r="M39" s="82" t="s">
        <v>53</v>
      </c>
      <c r="N39" s="82">
        <v>64</v>
      </c>
      <c r="O39" s="82">
        <v>16</v>
      </c>
      <c r="P39" s="82">
        <v>8</v>
      </c>
      <c r="Q39" s="82">
        <v>2</v>
      </c>
      <c r="R39" s="82">
        <v>64</v>
      </c>
      <c r="S39" s="82">
        <v>16</v>
      </c>
      <c r="T39" s="82">
        <v>2</v>
      </c>
      <c r="U39" s="82" t="s">
        <v>55</v>
      </c>
      <c r="V39" s="82" t="s">
        <v>56</v>
      </c>
      <c r="W39" s="82" t="s">
        <v>61</v>
      </c>
    </row>
    <row r="40" spans="1:23" ht="27">
      <c r="A40" s="200"/>
      <c r="B40" s="210" t="s">
        <v>24</v>
      </c>
      <c r="C40" s="210" t="s">
        <v>49</v>
      </c>
      <c r="D40" s="82" t="s">
        <v>79</v>
      </c>
      <c r="E40" s="82">
        <v>12</v>
      </c>
      <c r="F40" s="82">
        <v>48</v>
      </c>
      <c r="G40" s="82">
        <v>2</v>
      </c>
      <c r="H40" s="82">
        <v>8</v>
      </c>
      <c r="I40" s="82" t="s">
        <v>51</v>
      </c>
      <c r="J40" s="82" t="s">
        <v>52</v>
      </c>
      <c r="K40" s="82">
        <v>1</v>
      </c>
      <c r="L40" s="82" t="s">
        <v>54</v>
      </c>
      <c r="M40" s="82" t="s">
        <v>53</v>
      </c>
      <c r="N40" s="82">
        <v>288</v>
      </c>
      <c r="O40" s="82">
        <v>120</v>
      </c>
      <c r="P40" s="82">
        <v>12</v>
      </c>
      <c r="Q40" s="82">
        <v>10</v>
      </c>
      <c r="R40" s="82">
        <v>288</v>
      </c>
      <c r="S40" s="82">
        <v>120</v>
      </c>
      <c r="T40" s="82">
        <v>3</v>
      </c>
      <c r="U40" s="82" t="s">
        <v>55</v>
      </c>
      <c r="V40" s="82" t="s">
        <v>56</v>
      </c>
      <c r="W40" s="82" t="s">
        <v>80</v>
      </c>
    </row>
    <row r="41" spans="1:23" ht="27">
      <c r="A41" s="200"/>
      <c r="B41" s="211"/>
      <c r="C41" s="211"/>
      <c r="D41" s="82" t="s">
        <v>79</v>
      </c>
      <c r="E41" s="82">
        <v>12</v>
      </c>
      <c r="F41" s="82">
        <v>48</v>
      </c>
      <c r="G41" s="82">
        <v>2</v>
      </c>
      <c r="H41" s="82">
        <v>8</v>
      </c>
      <c r="I41" s="82" t="s">
        <v>51</v>
      </c>
      <c r="J41" s="82" t="s">
        <v>52</v>
      </c>
      <c r="K41" s="82">
        <v>1</v>
      </c>
      <c r="L41" s="82" t="s">
        <v>54</v>
      </c>
      <c r="M41" s="82" t="s">
        <v>53</v>
      </c>
      <c r="N41" s="82">
        <v>192</v>
      </c>
      <c r="O41" s="82">
        <v>80</v>
      </c>
      <c r="P41" s="82">
        <v>8</v>
      </c>
      <c r="Q41" s="82">
        <v>10</v>
      </c>
      <c r="R41" s="82">
        <v>192</v>
      </c>
      <c r="S41" s="82">
        <v>80</v>
      </c>
      <c r="T41" s="82">
        <v>2</v>
      </c>
      <c r="U41" s="82" t="s">
        <v>55</v>
      </c>
      <c r="V41" s="82" t="s">
        <v>56</v>
      </c>
      <c r="W41" s="82" t="s">
        <v>81</v>
      </c>
    </row>
    <row r="42" spans="1:23" ht="27">
      <c r="A42" s="200"/>
      <c r="B42" s="211"/>
      <c r="C42" s="211"/>
      <c r="D42" s="82" t="s">
        <v>64</v>
      </c>
      <c r="E42" s="82">
        <v>12</v>
      </c>
      <c r="F42" s="82">
        <v>24</v>
      </c>
      <c r="G42" s="82">
        <v>3</v>
      </c>
      <c r="H42" s="82">
        <v>6</v>
      </c>
      <c r="I42" s="82" t="s">
        <v>51</v>
      </c>
      <c r="J42" s="82" t="s">
        <v>52</v>
      </c>
      <c r="K42" s="82">
        <v>1</v>
      </c>
      <c r="L42" s="82" t="s">
        <v>54</v>
      </c>
      <c r="M42" s="82" t="s">
        <v>53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/>
      <c r="V42" s="82" t="s">
        <v>56</v>
      </c>
      <c r="W42" s="82" t="s">
        <v>86</v>
      </c>
    </row>
    <row r="43" spans="1:23" ht="27">
      <c r="A43" s="200"/>
      <c r="B43" s="211"/>
      <c r="C43" s="211"/>
      <c r="D43" s="82" t="s">
        <v>50</v>
      </c>
      <c r="E43" s="82">
        <v>16</v>
      </c>
      <c r="F43" s="82">
        <v>64</v>
      </c>
      <c r="G43" s="82">
        <v>0</v>
      </c>
      <c r="H43" s="82">
        <v>0</v>
      </c>
      <c r="I43" s="82" t="s">
        <v>51</v>
      </c>
      <c r="J43" s="82" t="s">
        <v>52</v>
      </c>
      <c r="K43" s="82">
        <v>0</v>
      </c>
      <c r="L43" s="82" t="s">
        <v>53</v>
      </c>
      <c r="M43" s="82" t="s">
        <v>53</v>
      </c>
      <c r="N43" s="82">
        <v>560</v>
      </c>
      <c r="O43" s="82">
        <v>45</v>
      </c>
      <c r="P43" s="82">
        <v>5</v>
      </c>
      <c r="Q43" s="82">
        <v>6</v>
      </c>
      <c r="R43" s="82">
        <v>560</v>
      </c>
      <c r="S43" s="82">
        <v>45</v>
      </c>
      <c r="T43" s="82">
        <v>3</v>
      </c>
      <c r="U43" s="82" t="s">
        <v>55</v>
      </c>
      <c r="V43" s="82" t="s">
        <v>56</v>
      </c>
      <c r="W43" s="82" t="s">
        <v>83</v>
      </c>
    </row>
    <row r="44" spans="1:23" ht="27">
      <c r="A44" s="200"/>
      <c r="B44" s="211"/>
      <c r="C44" s="212"/>
      <c r="D44" s="82" t="s">
        <v>76</v>
      </c>
      <c r="E44" s="82">
        <v>16</v>
      </c>
      <c r="F44" s="82">
        <v>32</v>
      </c>
      <c r="G44" s="82">
        <v>4</v>
      </c>
      <c r="H44" s="82">
        <v>8</v>
      </c>
      <c r="I44" s="82" t="s">
        <v>77</v>
      </c>
      <c r="J44" s="82" t="s">
        <v>52</v>
      </c>
      <c r="K44" s="82">
        <v>1</v>
      </c>
      <c r="L44" s="82" t="s">
        <v>54</v>
      </c>
      <c r="M44" s="82" t="s">
        <v>53</v>
      </c>
      <c r="N44" s="82">
        <v>8</v>
      </c>
      <c r="O44" s="82">
        <v>4</v>
      </c>
      <c r="P44" s="82">
        <v>2</v>
      </c>
      <c r="Q44" s="82">
        <v>1</v>
      </c>
      <c r="R44" s="82">
        <v>8</v>
      </c>
      <c r="S44" s="82">
        <v>4</v>
      </c>
      <c r="T44" s="82">
        <v>1</v>
      </c>
      <c r="U44" s="82" t="s">
        <v>55</v>
      </c>
      <c r="V44" s="82" t="s">
        <v>84</v>
      </c>
      <c r="W44" s="82" t="s">
        <v>83</v>
      </c>
    </row>
    <row r="45" spans="1:23" ht="27">
      <c r="A45" s="200"/>
      <c r="B45" s="211"/>
      <c r="C45" s="210" t="s">
        <v>58</v>
      </c>
      <c r="D45" s="82" t="s">
        <v>68</v>
      </c>
      <c r="E45" s="82">
        <v>11</v>
      </c>
      <c r="F45" s="82">
        <v>32</v>
      </c>
      <c r="G45" s="82">
        <v>0</v>
      </c>
      <c r="H45" s="82">
        <v>0</v>
      </c>
      <c r="I45" s="82" t="s">
        <v>51</v>
      </c>
      <c r="J45" s="82" t="s">
        <v>52</v>
      </c>
      <c r="K45" s="82">
        <v>0</v>
      </c>
      <c r="L45" s="82" t="s">
        <v>54</v>
      </c>
      <c r="M45" s="82" t="s">
        <v>53</v>
      </c>
      <c r="N45" s="82">
        <v>256</v>
      </c>
      <c r="O45" s="82">
        <v>44</v>
      </c>
      <c r="P45" s="82">
        <v>3</v>
      </c>
      <c r="Q45" s="82">
        <v>11</v>
      </c>
      <c r="R45" s="82">
        <v>256</v>
      </c>
      <c r="S45" s="82">
        <v>44</v>
      </c>
      <c r="T45" s="82">
        <v>2</v>
      </c>
      <c r="U45" s="82" t="s">
        <v>55</v>
      </c>
      <c r="V45" s="82" t="s">
        <v>56</v>
      </c>
      <c r="W45" s="82" t="s">
        <v>61</v>
      </c>
    </row>
    <row r="46" spans="1:23" ht="27">
      <c r="A46" s="200"/>
      <c r="B46" s="211"/>
      <c r="C46" s="211"/>
      <c r="D46" s="82" t="s">
        <v>88</v>
      </c>
      <c r="E46" s="82">
        <v>12</v>
      </c>
      <c r="F46" s="82">
        <v>48</v>
      </c>
      <c r="G46" s="82">
        <v>5</v>
      </c>
      <c r="H46" s="82">
        <v>20</v>
      </c>
      <c r="I46" s="82" t="s">
        <v>51</v>
      </c>
      <c r="J46" s="82" t="s">
        <v>52</v>
      </c>
      <c r="K46" s="82">
        <v>1</v>
      </c>
      <c r="L46" s="82" t="s">
        <v>53</v>
      </c>
      <c r="M46" s="82" t="s">
        <v>53</v>
      </c>
      <c r="N46" s="82">
        <v>480</v>
      </c>
      <c r="O46" s="82">
        <v>180</v>
      </c>
      <c r="P46" s="82">
        <v>12</v>
      </c>
      <c r="Q46" s="82">
        <v>12</v>
      </c>
      <c r="R46" s="82">
        <v>480</v>
      </c>
      <c r="S46" s="82">
        <v>180</v>
      </c>
      <c r="T46" s="82">
        <v>3</v>
      </c>
      <c r="U46" s="82" t="s">
        <v>55</v>
      </c>
      <c r="V46" s="82" t="s">
        <v>56</v>
      </c>
      <c r="W46" s="82" t="s">
        <v>83</v>
      </c>
    </row>
    <row r="47" spans="1:23" ht="27">
      <c r="A47" s="200"/>
      <c r="B47" s="211"/>
      <c r="C47" s="211"/>
      <c r="D47" s="82" t="s">
        <v>88</v>
      </c>
      <c r="E47" s="82">
        <v>11</v>
      </c>
      <c r="F47" s="82">
        <v>32</v>
      </c>
      <c r="G47" s="82">
        <v>4</v>
      </c>
      <c r="H47" s="82">
        <v>12</v>
      </c>
      <c r="I47" s="82" t="s">
        <v>77</v>
      </c>
      <c r="J47" s="82" t="s">
        <v>52</v>
      </c>
      <c r="K47" s="82">
        <v>1</v>
      </c>
      <c r="L47" s="82" t="s">
        <v>53</v>
      </c>
      <c r="M47" s="82" t="s">
        <v>54</v>
      </c>
      <c r="N47" s="82">
        <v>512</v>
      </c>
      <c r="O47" s="82">
        <v>128</v>
      </c>
      <c r="P47" s="82">
        <v>5</v>
      </c>
      <c r="Q47" s="82">
        <v>13</v>
      </c>
      <c r="R47" s="82">
        <v>512</v>
      </c>
      <c r="S47" s="82">
        <v>128</v>
      </c>
      <c r="T47" s="82">
        <v>2</v>
      </c>
      <c r="U47" s="82" t="s">
        <v>55</v>
      </c>
      <c r="V47" s="82" t="s">
        <v>56</v>
      </c>
      <c r="W47" s="82" t="s">
        <v>61</v>
      </c>
    </row>
    <row r="48" spans="1:23" ht="40.5">
      <c r="A48" s="205"/>
      <c r="B48" s="212"/>
      <c r="C48" s="212"/>
      <c r="D48" s="82" t="s">
        <v>87</v>
      </c>
      <c r="E48" s="82">
        <v>2</v>
      </c>
      <c r="F48" s="82">
        <v>8</v>
      </c>
      <c r="G48" s="82">
        <v>0</v>
      </c>
      <c r="H48" s="82">
        <v>0</v>
      </c>
      <c r="I48" s="82" t="s">
        <v>51</v>
      </c>
      <c r="J48" s="82" t="s">
        <v>52</v>
      </c>
      <c r="K48" s="82">
        <v>0</v>
      </c>
      <c r="L48" s="82" t="s">
        <v>54</v>
      </c>
      <c r="M48" s="82" t="s">
        <v>53</v>
      </c>
      <c r="N48" s="82">
        <v>64</v>
      </c>
      <c r="O48" s="82">
        <v>16</v>
      </c>
      <c r="P48" s="82">
        <v>8</v>
      </c>
      <c r="Q48" s="82">
        <v>2</v>
      </c>
      <c r="R48" s="82">
        <v>64</v>
      </c>
      <c r="S48" s="82">
        <v>16</v>
      </c>
      <c r="T48" s="82">
        <v>2</v>
      </c>
      <c r="U48" s="82" t="s">
        <v>55</v>
      </c>
      <c r="V48" s="82" t="s">
        <v>56</v>
      </c>
      <c r="W48" s="82" t="s">
        <v>61</v>
      </c>
    </row>
    <row r="49" spans="1:23" ht="27">
      <c r="A49" s="199" t="s">
        <v>25</v>
      </c>
      <c r="B49" s="213" t="s">
        <v>26</v>
      </c>
      <c r="C49" s="214" t="s">
        <v>49</v>
      </c>
      <c r="D49" s="82" t="s">
        <v>89</v>
      </c>
      <c r="E49" s="132">
        <v>9</v>
      </c>
      <c r="F49" s="132">
        <v>18</v>
      </c>
      <c r="G49" s="132">
        <v>2</v>
      </c>
      <c r="H49" s="132">
        <v>4</v>
      </c>
      <c r="I49" s="139" t="s">
        <v>51</v>
      </c>
      <c r="J49" s="133" t="s">
        <v>65</v>
      </c>
      <c r="K49" s="132">
        <v>1</v>
      </c>
      <c r="L49" s="139" t="s">
        <v>54</v>
      </c>
      <c r="M49" s="215" t="s">
        <v>53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/>
      <c r="V49" s="91" t="s">
        <v>56</v>
      </c>
      <c r="W49" s="82" t="s">
        <v>90</v>
      </c>
    </row>
    <row r="50" spans="1:23" ht="27">
      <c r="A50" s="200"/>
      <c r="B50" s="213"/>
      <c r="C50" s="214"/>
      <c r="D50" s="82" t="s">
        <v>76</v>
      </c>
      <c r="E50" s="133">
        <v>16</v>
      </c>
      <c r="F50" s="133">
        <v>32</v>
      </c>
      <c r="G50" s="133">
        <v>5</v>
      </c>
      <c r="H50" s="133">
        <v>10</v>
      </c>
      <c r="I50" s="139" t="s">
        <v>77</v>
      </c>
      <c r="J50" s="133" t="s">
        <v>65</v>
      </c>
      <c r="K50" s="221">
        <v>1</v>
      </c>
      <c r="L50" s="139" t="s">
        <v>54</v>
      </c>
      <c r="M50" s="215" t="s">
        <v>53</v>
      </c>
      <c r="N50" s="76">
        <v>8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150" t="s">
        <v>55</v>
      </c>
      <c r="V50" s="76" t="s">
        <v>84</v>
      </c>
      <c r="W50" s="76" t="s">
        <v>91</v>
      </c>
    </row>
    <row r="51" spans="1:23" ht="27">
      <c r="A51" s="200"/>
      <c r="B51" s="213"/>
      <c r="C51" s="214"/>
      <c r="D51" s="76" t="s">
        <v>50</v>
      </c>
      <c r="E51" s="133">
        <v>16</v>
      </c>
      <c r="F51" s="133">
        <v>64</v>
      </c>
      <c r="G51" s="133">
        <v>0</v>
      </c>
      <c r="H51" s="133">
        <v>0</v>
      </c>
      <c r="I51" s="139"/>
      <c r="J51" s="221"/>
      <c r="K51" s="221"/>
      <c r="L51" s="221"/>
      <c r="M51" s="215"/>
      <c r="N51" s="76">
        <v>560</v>
      </c>
      <c r="O51" s="76">
        <v>115</v>
      </c>
      <c r="P51" s="76">
        <v>15</v>
      </c>
      <c r="Q51" s="76">
        <v>8</v>
      </c>
      <c r="R51" s="76">
        <v>560</v>
      </c>
      <c r="S51" s="76">
        <v>125</v>
      </c>
      <c r="T51" s="76">
        <v>3</v>
      </c>
      <c r="U51" s="150" t="s">
        <v>55</v>
      </c>
      <c r="V51" s="91" t="s">
        <v>56</v>
      </c>
      <c r="W51" s="76" t="s">
        <v>91</v>
      </c>
    </row>
    <row r="52" spans="1:23" ht="27">
      <c r="A52" s="200"/>
      <c r="B52" s="213"/>
      <c r="C52" s="214"/>
      <c r="D52" s="146" t="s">
        <v>92</v>
      </c>
      <c r="E52" s="215">
        <v>12</v>
      </c>
      <c r="F52" s="215">
        <v>48</v>
      </c>
      <c r="G52" s="136">
        <v>0</v>
      </c>
      <c r="H52" s="136">
        <v>0</v>
      </c>
      <c r="I52" s="215"/>
      <c r="J52" s="133"/>
      <c r="K52" s="133"/>
      <c r="L52" s="215"/>
      <c r="M52" s="215"/>
      <c r="N52" s="136">
        <v>288</v>
      </c>
      <c r="O52" s="136">
        <v>4</v>
      </c>
      <c r="P52" s="136">
        <v>1</v>
      </c>
      <c r="Q52" s="136">
        <v>1</v>
      </c>
      <c r="R52" s="136">
        <v>288</v>
      </c>
      <c r="S52" s="136">
        <v>4</v>
      </c>
      <c r="T52" s="136">
        <v>1</v>
      </c>
      <c r="U52" s="150" t="s">
        <v>55</v>
      </c>
      <c r="V52" s="91" t="s">
        <v>56</v>
      </c>
      <c r="W52" s="26" t="s">
        <v>93</v>
      </c>
    </row>
    <row r="53" spans="1:23" ht="27">
      <c r="A53" s="200"/>
      <c r="B53" s="213"/>
      <c r="C53" s="216" t="s">
        <v>58</v>
      </c>
      <c r="D53" s="78" t="s">
        <v>50</v>
      </c>
      <c r="E53" s="139">
        <v>15</v>
      </c>
      <c r="F53" s="139">
        <v>64</v>
      </c>
      <c r="G53" s="139">
        <v>3</v>
      </c>
      <c r="H53" s="139">
        <v>9</v>
      </c>
      <c r="I53" s="139" t="s">
        <v>51</v>
      </c>
      <c r="J53" s="133" t="s">
        <v>65</v>
      </c>
      <c r="K53" s="139">
        <v>1</v>
      </c>
      <c r="L53" s="139" t="s">
        <v>54</v>
      </c>
      <c r="M53" s="215" t="s">
        <v>53</v>
      </c>
      <c r="N53" s="150">
        <v>512</v>
      </c>
      <c r="O53" s="150">
        <v>143</v>
      </c>
      <c r="P53" s="150">
        <v>20</v>
      </c>
      <c r="Q53" s="150">
        <v>13</v>
      </c>
      <c r="R53" s="150">
        <v>512</v>
      </c>
      <c r="S53" s="150">
        <v>143</v>
      </c>
      <c r="T53" s="150">
        <v>2</v>
      </c>
      <c r="U53" s="150" t="s">
        <v>55</v>
      </c>
      <c r="V53" s="91" t="s">
        <v>56</v>
      </c>
      <c r="W53" s="76" t="s">
        <v>63</v>
      </c>
    </row>
    <row r="54" spans="1:23" ht="27">
      <c r="A54" s="200"/>
      <c r="B54" s="213"/>
      <c r="C54" s="216"/>
      <c r="D54" s="217" t="s">
        <v>50</v>
      </c>
      <c r="E54" s="139">
        <v>12</v>
      </c>
      <c r="F54" s="139">
        <v>24</v>
      </c>
      <c r="G54" s="139">
        <v>3</v>
      </c>
      <c r="H54" s="139">
        <v>6</v>
      </c>
      <c r="I54" s="139" t="s">
        <v>77</v>
      </c>
      <c r="J54" s="133" t="s">
        <v>65</v>
      </c>
      <c r="K54" s="139">
        <v>1</v>
      </c>
      <c r="L54" s="139" t="s">
        <v>54</v>
      </c>
      <c r="M54" s="215" t="s">
        <v>53</v>
      </c>
      <c r="N54" s="150">
        <v>72</v>
      </c>
      <c r="O54" s="150">
        <v>0</v>
      </c>
      <c r="P54" s="150">
        <v>0</v>
      </c>
      <c r="Q54" s="150">
        <v>0</v>
      </c>
      <c r="R54" s="150">
        <v>0</v>
      </c>
      <c r="S54" s="150">
        <v>0</v>
      </c>
      <c r="T54" s="150">
        <v>0</v>
      </c>
      <c r="U54" s="150" t="s">
        <v>55</v>
      </c>
      <c r="V54" s="91" t="s">
        <v>78</v>
      </c>
      <c r="W54" s="76" t="s">
        <v>90</v>
      </c>
    </row>
    <row r="55" spans="1:23" ht="27">
      <c r="A55" s="200"/>
      <c r="B55" s="213"/>
      <c r="C55" s="216"/>
      <c r="D55" s="217" t="s">
        <v>88</v>
      </c>
      <c r="E55" s="215">
        <v>11</v>
      </c>
      <c r="F55" s="215">
        <v>32</v>
      </c>
      <c r="G55" s="136">
        <v>4</v>
      </c>
      <c r="H55" s="136">
        <v>12</v>
      </c>
      <c r="I55" s="139" t="s">
        <v>51</v>
      </c>
      <c r="J55" s="133" t="s">
        <v>52</v>
      </c>
      <c r="K55" s="139">
        <v>1</v>
      </c>
      <c r="L55" s="215" t="s">
        <v>53</v>
      </c>
      <c r="M55" s="215" t="s">
        <v>53</v>
      </c>
      <c r="N55" s="136">
        <v>512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 t="s">
        <v>55</v>
      </c>
      <c r="V55" s="91" t="s">
        <v>56</v>
      </c>
      <c r="W55" s="76" t="s">
        <v>63</v>
      </c>
    </row>
    <row r="56" spans="1:23" ht="27">
      <c r="A56" s="200"/>
      <c r="B56" s="213"/>
      <c r="C56" s="216"/>
      <c r="D56" s="136" t="s">
        <v>88</v>
      </c>
      <c r="E56" s="215">
        <v>12</v>
      </c>
      <c r="F56" s="215">
        <v>48</v>
      </c>
      <c r="G56" s="136">
        <v>4</v>
      </c>
      <c r="H56" s="136">
        <v>16</v>
      </c>
      <c r="I56" s="139" t="s">
        <v>51</v>
      </c>
      <c r="J56" s="133" t="s">
        <v>52</v>
      </c>
      <c r="K56" s="139">
        <v>1</v>
      </c>
      <c r="L56" s="215" t="s">
        <v>53</v>
      </c>
      <c r="M56" s="215" t="s">
        <v>53</v>
      </c>
      <c r="N56" s="136">
        <v>480</v>
      </c>
      <c r="O56" s="136">
        <v>180</v>
      </c>
      <c r="P56" s="136">
        <v>15</v>
      </c>
      <c r="Q56" s="136">
        <v>12</v>
      </c>
      <c r="R56" s="136">
        <v>480</v>
      </c>
      <c r="S56" s="136">
        <v>180</v>
      </c>
      <c r="T56" s="136">
        <v>3</v>
      </c>
      <c r="U56" s="150" t="s">
        <v>55</v>
      </c>
      <c r="V56" s="91" t="s">
        <v>56</v>
      </c>
      <c r="W56" s="76" t="s">
        <v>91</v>
      </c>
    </row>
    <row r="57" spans="1:23" ht="40.5">
      <c r="A57" s="200"/>
      <c r="B57" s="213"/>
      <c r="C57" s="216"/>
      <c r="D57" s="217" t="s">
        <v>94</v>
      </c>
      <c r="E57" s="215">
        <v>4</v>
      </c>
      <c r="F57" s="215">
        <v>8</v>
      </c>
      <c r="G57" s="136">
        <v>2</v>
      </c>
      <c r="H57" s="136">
        <v>4</v>
      </c>
      <c r="I57" s="139" t="s">
        <v>51</v>
      </c>
      <c r="J57" s="133" t="s">
        <v>65</v>
      </c>
      <c r="K57" s="133">
        <v>1</v>
      </c>
      <c r="L57" s="215" t="s">
        <v>54</v>
      </c>
      <c r="M57" s="215" t="s">
        <v>54</v>
      </c>
      <c r="N57" s="136">
        <v>64</v>
      </c>
      <c r="O57" s="136">
        <v>16</v>
      </c>
      <c r="P57" s="136">
        <v>8</v>
      </c>
      <c r="Q57" s="136">
        <v>2</v>
      </c>
      <c r="R57" s="136">
        <v>64</v>
      </c>
      <c r="S57" s="136">
        <v>16</v>
      </c>
      <c r="T57" s="136">
        <v>2</v>
      </c>
      <c r="U57" s="136" t="s">
        <v>55</v>
      </c>
      <c r="V57" s="136" t="s">
        <v>56</v>
      </c>
      <c r="W57" s="76" t="s">
        <v>63</v>
      </c>
    </row>
    <row r="58" spans="1:23" ht="27">
      <c r="A58" s="200"/>
      <c r="B58" s="26" t="s">
        <v>27</v>
      </c>
      <c r="C58" s="26" t="s">
        <v>49</v>
      </c>
      <c r="D58" s="82" t="s">
        <v>59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50">
        <v>560</v>
      </c>
      <c r="O58" s="150">
        <v>210</v>
      </c>
      <c r="P58" s="150">
        <v>15</v>
      </c>
      <c r="Q58" s="150">
        <v>14</v>
      </c>
      <c r="R58" s="150">
        <v>560</v>
      </c>
      <c r="S58" s="150">
        <v>210</v>
      </c>
      <c r="T58" s="150">
        <v>3</v>
      </c>
      <c r="U58" s="150" t="s">
        <v>95</v>
      </c>
      <c r="V58" s="82" t="s">
        <v>56</v>
      </c>
      <c r="W58" s="82" t="s">
        <v>96</v>
      </c>
    </row>
    <row r="59" spans="1:23" ht="14.25">
      <c r="A59" s="200"/>
      <c r="B59" s="26"/>
      <c r="C59" s="26"/>
      <c r="D59" s="76" t="s">
        <v>97</v>
      </c>
      <c r="E59" s="77">
        <v>8</v>
      </c>
      <c r="F59" s="77">
        <v>16</v>
      </c>
      <c r="G59" s="77">
        <v>5</v>
      </c>
      <c r="H59" s="77">
        <v>10</v>
      </c>
      <c r="I59" s="219" t="s">
        <v>51</v>
      </c>
      <c r="J59" s="219" t="s">
        <v>98</v>
      </c>
      <c r="K59" s="219">
        <v>5</v>
      </c>
      <c r="L59" s="219" t="s">
        <v>54</v>
      </c>
      <c r="M59" s="144" t="s">
        <v>54</v>
      </c>
      <c r="N59" s="80"/>
      <c r="O59" s="80"/>
      <c r="P59" s="80"/>
      <c r="Q59" s="80"/>
      <c r="R59" s="80"/>
      <c r="S59" s="80"/>
      <c r="T59" s="80"/>
      <c r="U59" s="150"/>
      <c r="V59" s="76"/>
      <c r="W59" s="80"/>
    </row>
    <row r="60" spans="1:23" ht="14.25">
      <c r="A60" s="200"/>
      <c r="B60" s="26" t="s">
        <v>28</v>
      </c>
      <c r="C60" s="26" t="s">
        <v>49</v>
      </c>
      <c r="D60" s="26" t="s">
        <v>50</v>
      </c>
      <c r="E60" s="74">
        <v>16</v>
      </c>
      <c r="F60" s="74">
        <v>64</v>
      </c>
      <c r="G60" s="26">
        <v>4</v>
      </c>
      <c r="H60" s="26">
        <v>16</v>
      </c>
      <c r="I60" s="74" t="s">
        <v>51</v>
      </c>
      <c r="J60" s="74" t="s">
        <v>52</v>
      </c>
      <c r="K60" s="74">
        <v>1</v>
      </c>
      <c r="L60" s="26" t="s">
        <v>53</v>
      </c>
      <c r="M60" s="26" t="s">
        <v>53</v>
      </c>
      <c r="N60" s="74"/>
      <c r="O60" s="74"/>
      <c r="P60" s="74"/>
      <c r="Q60" s="74"/>
      <c r="R60" s="74"/>
      <c r="S60" s="74"/>
      <c r="T60" s="74"/>
      <c r="U60" s="74"/>
      <c r="V60" s="74" t="s">
        <v>56</v>
      </c>
      <c r="W60" s="74" t="s">
        <v>57</v>
      </c>
    </row>
    <row r="61" spans="1:23" ht="27">
      <c r="A61" s="205"/>
      <c r="B61" s="26"/>
      <c r="C61" s="26"/>
      <c r="D61" s="82" t="s">
        <v>76</v>
      </c>
      <c r="E61" s="133">
        <v>16</v>
      </c>
      <c r="F61" s="133">
        <v>32</v>
      </c>
      <c r="G61" s="26">
        <v>2</v>
      </c>
      <c r="H61" s="26">
        <v>4</v>
      </c>
      <c r="I61" s="139" t="s">
        <v>77</v>
      </c>
      <c r="J61" s="74" t="s">
        <v>52</v>
      </c>
      <c r="K61" s="26">
        <v>1</v>
      </c>
      <c r="L61" s="26" t="s">
        <v>53</v>
      </c>
      <c r="M61" s="26" t="s">
        <v>53</v>
      </c>
      <c r="N61" s="26"/>
      <c r="O61" s="26"/>
      <c r="P61" s="26"/>
      <c r="Q61" s="26"/>
      <c r="R61" s="26"/>
      <c r="S61" s="26"/>
      <c r="T61" s="26"/>
      <c r="U61" s="26"/>
      <c r="V61" s="76" t="s">
        <v>84</v>
      </c>
      <c r="W61" s="76" t="s">
        <v>91</v>
      </c>
    </row>
    <row r="62" spans="1:23" ht="27">
      <c r="A62" s="130"/>
      <c r="B62" s="26"/>
      <c r="C62" s="146" t="s">
        <v>58</v>
      </c>
      <c r="D62" s="78" t="s">
        <v>50</v>
      </c>
      <c r="E62" s="77">
        <v>12</v>
      </c>
      <c r="F62" s="77">
        <v>24</v>
      </c>
      <c r="G62" s="77">
        <v>3</v>
      </c>
      <c r="H62" s="77">
        <v>6</v>
      </c>
      <c r="I62" s="219" t="s">
        <v>77</v>
      </c>
      <c r="J62" s="219" t="s">
        <v>98</v>
      </c>
      <c r="K62" s="219">
        <v>3</v>
      </c>
      <c r="L62" s="219" t="s">
        <v>53</v>
      </c>
      <c r="M62" s="77" t="s">
        <v>53</v>
      </c>
      <c r="N62" s="80"/>
      <c r="O62" s="80"/>
      <c r="P62" s="80"/>
      <c r="Q62" s="80"/>
      <c r="R62" s="80"/>
      <c r="S62" s="80"/>
      <c r="T62" s="80"/>
      <c r="U62" s="150"/>
      <c r="V62" s="91" t="s">
        <v>78</v>
      </c>
      <c r="W62" s="76" t="s">
        <v>90</v>
      </c>
    </row>
    <row r="63" spans="1:23" ht="27">
      <c r="A63" s="130"/>
      <c r="B63" s="26"/>
      <c r="C63" s="146"/>
      <c r="D63" s="136" t="s">
        <v>50</v>
      </c>
      <c r="E63" s="218">
        <v>15</v>
      </c>
      <c r="F63" s="218">
        <v>45</v>
      </c>
      <c r="G63" s="147">
        <v>4</v>
      </c>
      <c r="H63" s="147">
        <v>12</v>
      </c>
      <c r="I63" s="218" t="s">
        <v>51</v>
      </c>
      <c r="J63" s="219" t="s">
        <v>98</v>
      </c>
      <c r="K63" s="77">
        <v>4</v>
      </c>
      <c r="L63" s="218" t="s">
        <v>53</v>
      </c>
      <c r="M63" s="218" t="s">
        <v>53</v>
      </c>
      <c r="N63" s="147"/>
      <c r="O63" s="147"/>
      <c r="P63" s="147"/>
      <c r="Q63" s="147"/>
      <c r="R63" s="147"/>
      <c r="S63" s="147"/>
      <c r="T63" s="147"/>
      <c r="U63" s="147"/>
      <c r="V63" s="91" t="s">
        <v>56</v>
      </c>
      <c r="W63" s="76" t="s">
        <v>63</v>
      </c>
    </row>
    <row r="64" spans="1:23" ht="40.5">
      <c r="A64" s="130"/>
      <c r="B64" s="26"/>
      <c r="C64" s="146"/>
      <c r="D64" s="136" t="s">
        <v>87</v>
      </c>
      <c r="E64" s="215">
        <v>4</v>
      </c>
      <c r="F64" s="215">
        <v>8</v>
      </c>
      <c r="G64" s="147">
        <v>1</v>
      </c>
      <c r="H64" s="147">
        <v>2</v>
      </c>
      <c r="I64" s="139" t="s">
        <v>51</v>
      </c>
      <c r="J64" s="133" t="s">
        <v>65</v>
      </c>
      <c r="K64" s="133">
        <v>1</v>
      </c>
      <c r="L64" s="215" t="s">
        <v>54</v>
      </c>
      <c r="M64" s="218" t="s">
        <v>53</v>
      </c>
      <c r="N64" s="136"/>
      <c r="O64" s="136"/>
      <c r="P64" s="136"/>
      <c r="Q64" s="136"/>
      <c r="R64" s="136"/>
      <c r="S64" s="136"/>
      <c r="T64" s="136"/>
      <c r="U64" s="136"/>
      <c r="V64" s="136" t="s">
        <v>56</v>
      </c>
      <c r="W64" s="76" t="s">
        <v>63</v>
      </c>
    </row>
    <row r="65" spans="1:23" ht="14.25">
      <c r="A65" s="130"/>
      <c r="B65" s="147"/>
      <c r="C65" s="202"/>
      <c r="D65" s="136"/>
      <c r="E65" s="218"/>
      <c r="F65" s="218"/>
      <c r="G65" s="147"/>
      <c r="H65" s="147"/>
      <c r="I65" s="218"/>
      <c r="J65" s="77"/>
      <c r="K65" s="77"/>
      <c r="L65" s="218"/>
      <c r="M65" s="218"/>
      <c r="N65" s="147"/>
      <c r="O65" s="147"/>
      <c r="P65" s="147"/>
      <c r="Q65" s="147"/>
      <c r="R65" s="147"/>
      <c r="S65" s="147"/>
      <c r="T65" s="147"/>
      <c r="U65" s="147"/>
      <c r="V65" s="136"/>
      <c r="W65" s="76"/>
    </row>
    <row r="66" spans="1:23" ht="14.25">
      <c r="A66" s="130"/>
      <c r="B66" s="147"/>
      <c r="C66" s="202"/>
      <c r="D66" s="136"/>
      <c r="E66" s="218"/>
      <c r="F66" s="218"/>
      <c r="G66" s="147"/>
      <c r="H66" s="147"/>
      <c r="I66" s="218"/>
      <c r="J66" s="77"/>
      <c r="K66" s="77"/>
      <c r="L66" s="218"/>
      <c r="M66" s="218"/>
      <c r="N66" s="147"/>
      <c r="O66" s="147"/>
      <c r="P66" s="147"/>
      <c r="Q66" s="147"/>
      <c r="R66" s="147"/>
      <c r="S66" s="147"/>
      <c r="T66" s="147"/>
      <c r="U66" s="147"/>
      <c r="V66" s="136"/>
      <c r="W66" s="76"/>
    </row>
    <row r="67" spans="1:23" ht="14.25">
      <c r="A67" s="130"/>
      <c r="B67" s="147"/>
      <c r="C67" s="202"/>
      <c r="D67" s="136"/>
      <c r="E67" s="218"/>
      <c r="F67" s="218"/>
      <c r="G67" s="147"/>
      <c r="H67" s="147"/>
      <c r="I67" s="218"/>
      <c r="J67" s="77"/>
      <c r="K67" s="77"/>
      <c r="L67" s="218"/>
      <c r="M67" s="218"/>
      <c r="N67" s="147"/>
      <c r="O67" s="147"/>
      <c r="P67" s="147"/>
      <c r="Q67" s="147"/>
      <c r="R67" s="147"/>
      <c r="S67" s="147"/>
      <c r="T67" s="147"/>
      <c r="U67" s="147"/>
      <c r="V67" s="136"/>
      <c r="W67" s="76"/>
    </row>
    <row r="68" spans="1:23" ht="14.25">
      <c r="A68" s="223"/>
      <c r="B68" s="224"/>
      <c r="C68" s="224"/>
      <c r="D68" s="223"/>
      <c r="E68" s="225"/>
      <c r="F68" s="225"/>
      <c r="G68" s="225"/>
      <c r="H68" s="224"/>
      <c r="I68" s="224"/>
      <c r="J68" s="224"/>
      <c r="K68" s="225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3"/>
      <c r="W68" s="224"/>
    </row>
    <row r="69" spans="1:23" ht="14.25">
      <c r="A69" s="226" t="s">
        <v>99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</row>
    <row r="70" spans="1:23" ht="14.25">
      <c r="A70" s="227"/>
      <c r="B70" s="227"/>
      <c r="C70" s="227"/>
      <c r="D70" s="227"/>
      <c r="E70" s="228"/>
      <c r="F70" s="228"/>
      <c r="G70" s="228"/>
      <c r="H70" s="227"/>
      <c r="I70" s="227"/>
      <c r="J70" s="227"/>
      <c r="K70" s="228"/>
      <c r="L70" s="227"/>
      <c r="M70" s="227"/>
      <c r="N70" s="227"/>
      <c r="O70" s="229"/>
      <c r="P70" s="225"/>
      <c r="Q70" s="225"/>
      <c r="R70" s="225"/>
      <c r="S70" s="225"/>
      <c r="T70" s="225"/>
      <c r="U70" s="225"/>
      <c r="V70" s="223"/>
      <c r="W70" s="224"/>
    </row>
    <row r="71" spans="1:23" ht="14.25">
      <c r="A71" s="223"/>
      <c r="B71" s="224"/>
      <c r="C71" s="224"/>
      <c r="D71" s="223"/>
      <c r="E71" s="225"/>
      <c r="F71" s="225"/>
      <c r="G71" s="225"/>
      <c r="H71" s="224"/>
      <c r="I71" s="224"/>
      <c r="J71" s="224"/>
      <c r="K71" s="225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3"/>
      <c r="W71" s="224"/>
    </row>
    <row r="72" spans="1:23" ht="14.25">
      <c r="A72" s="223"/>
      <c r="B72" s="224"/>
      <c r="C72" s="224"/>
      <c r="D72" s="223"/>
      <c r="E72" s="225"/>
      <c r="F72" s="225"/>
      <c r="G72" s="225"/>
      <c r="H72" s="224"/>
      <c r="I72" s="224"/>
      <c r="J72" s="224"/>
      <c r="K72" s="225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3"/>
      <c r="W72" s="224"/>
    </row>
    <row r="73" spans="1:23" ht="14.25">
      <c r="A73" s="223"/>
      <c r="B73" s="224"/>
      <c r="C73" s="224"/>
      <c r="D73" s="223"/>
      <c r="E73" s="225"/>
      <c r="F73" s="225"/>
      <c r="G73" s="225"/>
      <c r="H73" s="224"/>
      <c r="I73" s="224"/>
      <c r="J73" s="224"/>
      <c r="K73" s="225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3"/>
      <c r="W73" s="224"/>
    </row>
    <row r="74" spans="1:23" ht="14.25">
      <c r="A74" s="223"/>
      <c r="B74" s="224"/>
      <c r="C74" s="224"/>
      <c r="D74" s="223"/>
      <c r="E74" s="225"/>
      <c r="F74" s="225"/>
      <c r="G74" s="225"/>
      <c r="H74" s="224"/>
      <c r="I74" s="224"/>
      <c r="J74" s="224"/>
      <c r="K74" s="225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3"/>
      <c r="W74" s="224"/>
    </row>
    <row r="75" spans="1:23" ht="14.25">
      <c r="A75" s="223"/>
      <c r="B75" s="224"/>
      <c r="C75" s="224"/>
      <c r="D75" s="223"/>
      <c r="E75" s="225"/>
      <c r="F75" s="225"/>
      <c r="G75" s="225"/>
      <c r="H75" s="224"/>
      <c r="I75" s="224"/>
      <c r="J75" s="224"/>
      <c r="K75" s="225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3"/>
      <c r="W75" s="224"/>
    </row>
    <row r="76" spans="1:23" ht="14.25">
      <c r="A76" s="223"/>
      <c r="B76" s="224"/>
      <c r="C76" s="224"/>
      <c r="D76" s="223"/>
      <c r="E76" s="225"/>
      <c r="F76" s="225"/>
      <c r="G76" s="225"/>
      <c r="H76" s="224"/>
      <c r="I76" s="224"/>
      <c r="J76" s="224"/>
      <c r="K76" s="225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3"/>
      <c r="W76" s="224"/>
    </row>
    <row r="77" spans="1:23" ht="14.25">
      <c r="A77" s="223"/>
      <c r="B77" s="224"/>
      <c r="C77" s="224"/>
      <c r="D77" s="223"/>
      <c r="E77" s="225"/>
      <c r="F77" s="225"/>
      <c r="G77" s="225"/>
      <c r="H77" s="224"/>
      <c r="I77" s="224"/>
      <c r="J77" s="224"/>
      <c r="K77" s="225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3"/>
      <c r="W77" s="224"/>
    </row>
    <row r="78" spans="1:23" ht="14.25">
      <c r="A78" s="223"/>
      <c r="B78" s="224"/>
      <c r="C78" s="224"/>
      <c r="D78" s="223"/>
      <c r="E78" s="225"/>
      <c r="F78" s="225"/>
      <c r="G78" s="225"/>
      <c r="H78" s="224"/>
      <c r="I78" s="224"/>
      <c r="J78" s="224"/>
      <c r="K78" s="225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3"/>
      <c r="W78" s="224"/>
    </row>
    <row r="79" spans="1:23" ht="14.25">
      <c r="A79" s="223"/>
      <c r="B79" s="224"/>
      <c r="C79" s="224"/>
      <c r="D79" s="223"/>
      <c r="E79" s="225"/>
      <c r="F79" s="225"/>
      <c r="G79" s="225"/>
      <c r="H79" s="224"/>
      <c r="I79" s="224"/>
      <c r="J79" s="224"/>
      <c r="K79" s="225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3"/>
      <c r="W79" s="224"/>
    </row>
    <row r="80" spans="1:23" ht="14.25">
      <c r="A80" s="223"/>
      <c r="B80" s="224"/>
      <c r="C80" s="224"/>
      <c r="D80" s="223"/>
      <c r="E80" s="225"/>
      <c r="F80" s="225"/>
      <c r="G80" s="225"/>
      <c r="H80" s="224"/>
      <c r="I80" s="224"/>
      <c r="J80" s="224"/>
      <c r="K80" s="225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3"/>
      <c r="W80" s="224"/>
    </row>
    <row r="81" spans="1:23" ht="14.25">
      <c r="A81" s="223"/>
      <c r="B81" s="224"/>
      <c r="C81" s="224"/>
      <c r="D81" s="223"/>
      <c r="E81" s="225"/>
      <c r="F81" s="225"/>
      <c r="G81" s="225"/>
      <c r="H81" s="224"/>
      <c r="I81" s="224"/>
      <c r="J81" s="224"/>
      <c r="K81" s="225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3"/>
      <c r="W81" s="224"/>
    </row>
    <row r="82" spans="1:23" ht="14.25">
      <c r="A82" s="223"/>
      <c r="B82" s="224"/>
      <c r="C82" s="224"/>
      <c r="D82" s="223"/>
      <c r="E82" s="225"/>
      <c r="F82" s="225"/>
      <c r="G82" s="225"/>
      <c r="H82" s="224"/>
      <c r="I82" s="224"/>
      <c r="J82" s="224"/>
      <c r="K82" s="225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3"/>
      <c r="W82" s="224"/>
    </row>
    <row r="83" spans="1:23" ht="14.25">
      <c r="A83" s="223"/>
      <c r="B83" s="224"/>
      <c r="C83" s="224"/>
      <c r="D83" s="223"/>
      <c r="E83" s="225"/>
      <c r="F83" s="225"/>
      <c r="G83" s="225"/>
      <c r="H83" s="224"/>
      <c r="I83" s="224"/>
      <c r="J83" s="224"/>
      <c r="K83" s="225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3"/>
      <c r="W83" s="224"/>
    </row>
    <row r="84" spans="1:23" ht="14.25">
      <c r="A84" s="223"/>
      <c r="B84" s="224"/>
      <c r="C84" s="224"/>
      <c r="D84" s="223"/>
      <c r="E84" s="225"/>
      <c r="F84" s="225"/>
      <c r="G84" s="225"/>
      <c r="H84" s="224"/>
      <c r="I84" s="224"/>
      <c r="J84" s="224"/>
      <c r="K84" s="225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3"/>
      <c r="W84" s="224"/>
    </row>
    <row r="85" spans="1:23" ht="14.25">
      <c r="A85" s="223"/>
      <c r="B85" s="224"/>
      <c r="C85" s="224"/>
      <c r="D85" s="223"/>
      <c r="E85" s="225"/>
      <c r="F85" s="225"/>
      <c r="G85" s="225"/>
      <c r="H85" s="224"/>
      <c r="I85" s="224"/>
      <c r="J85" s="224"/>
      <c r="K85" s="225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3"/>
      <c r="W85" s="224"/>
    </row>
    <row r="86" spans="1:23" ht="14.25">
      <c r="A86" s="223"/>
      <c r="B86" s="224"/>
      <c r="C86" s="224"/>
      <c r="D86" s="223"/>
      <c r="E86" s="225"/>
      <c r="F86" s="225"/>
      <c r="G86" s="225"/>
      <c r="H86" s="224"/>
      <c r="I86" s="224"/>
      <c r="J86" s="224"/>
      <c r="K86" s="225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3"/>
      <c r="W86" s="224"/>
    </row>
    <row r="87" spans="1:23" ht="14.25">
      <c r="A87" s="223"/>
      <c r="B87" s="224"/>
      <c r="C87" s="224"/>
      <c r="D87" s="223"/>
      <c r="E87" s="225"/>
      <c r="F87" s="225"/>
      <c r="G87" s="225"/>
      <c r="H87" s="224"/>
      <c r="I87" s="224"/>
      <c r="J87" s="224"/>
      <c r="K87" s="225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3"/>
      <c r="W87" s="224"/>
    </row>
    <row r="88" spans="1:23" ht="14.25">
      <c r="A88" s="223"/>
      <c r="B88" s="224"/>
      <c r="C88" s="224"/>
      <c r="D88" s="223"/>
      <c r="E88" s="225"/>
      <c r="F88" s="225"/>
      <c r="G88" s="225"/>
      <c r="H88" s="224"/>
      <c r="I88" s="224"/>
      <c r="J88" s="224"/>
      <c r="K88" s="225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3"/>
      <c r="W88" s="224"/>
    </row>
    <row r="89" spans="1:23" ht="14.25">
      <c r="A89" s="223"/>
      <c r="B89" s="224"/>
      <c r="C89" s="224"/>
      <c r="D89" s="223"/>
      <c r="E89" s="225"/>
      <c r="F89" s="225"/>
      <c r="G89" s="225"/>
      <c r="H89" s="224"/>
      <c r="I89" s="224"/>
      <c r="J89" s="224"/>
      <c r="K89" s="225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3"/>
      <c r="W89" s="224"/>
    </row>
    <row r="90" spans="1:23" ht="14.25">
      <c r="A90" s="223"/>
      <c r="B90" s="224"/>
      <c r="C90" s="224"/>
      <c r="D90" s="223"/>
      <c r="E90" s="225"/>
      <c r="F90" s="225"/>
      <c r="G90" s="225"/>
      <c r="H90" s="224"/>
      <c r="I90" s="224"/>
      <c r="J90" s="224"/>
      <c r="K90" s="225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3"/>
      <c r="W90" s="224"/>
    </row>
    <row r="91" spans="1:23" ht="14.25">
      <c r="A91" s="223"/>
      <c r="B91" s="224"/>
      <c r="C91" s="224"/>
      <c r="D91" s="223"/>
      <c r="E91" s="225"/>
      <c r="F91" s="225"/>
      <c r="G91" s="225"/>
      <c r="H91" s="224"/>
      <c r="I91" s="224"/>
      <c r="J91" s="224"/>
      <c r="K91" s="225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3"/>
      <c r="W91" s="224"/>
    </row>
    <row r="92" spans="1:23" ht="14.25">
      <c r="A92" s="223"/>
      <c r="B92" s="224"/>
      <c r="C92" s="224"/>
      <c r="D92" s="223"/>
      <c r="E92" s="225"/>
      <c r="F92" s="225"/>
      <c r="G92" s="225"/>
      <c r="H92" s="224"/>
      <c r="I92" s="224"/>
      <c r="J92" s="224"/>
      <c r="K92" s="225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3"/>
      <c r="W92" s="224"/>
    </row>
    <row r="93" spans="1:23" ht="14.25">
      <c r="A93" s="223"/>
      <c r="B93" s="224"/>
      <c r="C93" s="224"/>
      <c r="D93" s="223"/>
      <c r="E93" s="225"/>
      <c r="F93" s="225"/>
      <c r="G93" s="225"/>
      <c r="H93" s="224"/>
      <c r="I93" s="224"/>
      <c r="J93" s="224"/>
      <c r="K93" s="225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3"/>
      <c r="W93" s="224"/>
    </row>
    <row r="94" spans="1:23" ht="14.25">
      <c r="A94" s="223"/>
      <c r="B94" s="224"/>
      <c r="C94" s="224"/>
      <c r="D94" s="223"/>
      <c r="E94" s="225"/>
      <c r="F94" s="225"/>
      <c r="G94" s="225"/>
      <c r="H94" s="224"/>
      <c r="I94" s="224"/>
      <c r="J94" s="224"/>
      <c r="K94" s="225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3"/>
      <c r="W94" s="224"/>
    </row>
    <row r="95" spans="1:23" ht="14.25">
      <c r="A95" s="223"/>
      <c r="B95" s="224"/>
      <c r="C95" s="224"/>
      <c r="D95" s="223"/>
      <c r="E95" s="225"/>
      <c r="F95" s="225"/>
      <c r="G95" s="225"/>
      <c r="H95" s="224"/>
      <c r="I95" s="224"/>
      <c r="J95" s="224"/>
      <c r="K95" s="225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3"/>
      <c r="W95" s="224"/>
    </row>
    <row r="96" spans="1:23" ht="14.25">
      <c r="A96" s="223"/>
      <c r="B96" s="224"/>
      <c r="C96" s="224"/>
      <c r="D96" s="223"/>
      <c r="E96" s="225"/>
      <c r="F96" s="225"/>
      <c r="G96" s="225"/>
      <c r="H96" s="224"/>
      <c r="I96" s="224"/>
      <c r="J96" s="224"/>
      <c r="K96" s="225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3"/>
      <c r="W96" s="224"/>
    </row>
    <row r="97" spans="1:23" ht="14.25">
      <c r="A97" s="223"/>
      <c r="B97" s="224"/>
      <c r="C97" s="224"/>
      <c r="D97" s="223"/>
      <c r="E97" s="225"/>
      <c r="F97" s="225"/>
      <c r="G97" s="225"/>
      <c r="H97" s="224"/>
      <c r="I97" s="224"/>
      <c r="J97" s="224"/>
      <c r="K97" s="225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3"/>
      <c r="W97" s="224"/>
    </row>
    <row r="98" spans="1:23" ht="14.25">
      <c r="A98" s="223"/>
      <c r="B98" s="224"/>
      <c r="C98" s="224"/>
      <c r="D98" s="223"/>
      <c r="E98" s="225"/>
      <c r="F98" s="225"/>
      <c r="G98" s="225"/>
      <c r="H98" s="224"/>
      <c r="I98" s="224"/>
      <c r="J98" s="224"/>
      <c r="K98" s="225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3"/>
      <c r="W98" s="224"/>
    </row>
    <row r="99" spans="1:23" ht="14.25">
      <c r="A99" s="223"/>
      <c r="B99" s="224"/>
      <c r="C99" s="224"/>
      <c r="D99" s="223"/>
      <c r="E99" s="225"/>
      <c r="F99" s="225"/>
      <c r="G99" s="225"/>
      <c r="H99" s="224"/>
      <c r="I99" s="224"/>
      <c r="J99" s="224"/>
      <c r="K99" s="225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3"/>
      <c r="W99" s="224"/>
    </row>
    <row r="100" spans="1:23" ht="14.25">
      <c r="A100" s="223"/>
      <c r="B100" s="224"/>
      <c r="C100" s="224"/>
      <c r="D100" s="223"/>
      <c r="E100" s="225"/>
      <c r="F100" s="225"/>
      <c r="G100" s="225"/>
      <c r="H100" s="224"/>
      <c r="I100" s="224"/>
      <c r="J100" s="224"/>
      <c r="K100" s="225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3"/>
      <c r="W100" s="224"/>
    </row>
    <row r="101" spans="1:23" ht="14.25">
      <c r="A101" s="223"/>
      <c r="B101" s="224"/>
      <c r="C101" s="224"/>
      <c r="D101" s="223"/>
      <c r="E101" s="225"/>
      <c r="F101" s="225"/>
      <c r="G101" s="225"/>
      <c r="H101" s="224"/>
      <c r="I101" s="224"/>
      <c r="J101" s="224"/>
      <c r="K101" s="225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3"/>
      <c r="W101" s="224"/>
    </row>
    <row r="102" spans="1:23" ht="14.25">
      <c r="A102" s="223"/>
      <c r="B102" s="224"/>
      <c r="C102" s="224"/>
      <c r="D102" s="223"/>
      <c r="E102" s="225"/>
      <c r="F102" s="225"/>
      <c r="G102" s="225"/>
      <c r="H102" s="224"/>
      <c r="I102" s="224"/>
      <c r="J102" s="224"/>
      <c r="K102" s="225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3"/>
      <c r="W102" s="224"/>
    </row>
    <row r="103" spans="1:23" ht="14.25">
      <c r="A103" s="223"/>
      <c r="B103" s="224"/>
      <c r="C103" s="224"/>
      <c r="D103" s="223"/>
      <c r="E103" s="225"/>
      <c r="F103" s="225"/>
      <c r="G103" s="225"/>
      <c r="H103" s="224"/>
      <c r="I103" s="224"/>
      <c r="J103" s="224"/>
      <c r="K103" s="225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3"/>
      <c r="W103" s="224"/>
    </row>
    <row r="104" spans="1:23" ht="14.25">
      <c r="A104" s="223"/>
      <c r="B104" s="224"/>
      <c r="C104" s="224"/>
      <c r="D104" s="223"/>
      <c r="E104" s="225"/>
      <c r="F104" s="225"/>
      <c r="G104" s="225"/>
      <c r="H104" s="224"/>
      <c r="I104" s="224"/>
      <c r="J104" s="224"/>
      <c r="K104" s="225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3"/>
      <c r="W104" s="224"/>
    </row>
    <row r="105" spans="1:23" ht="14.25">
      <c r="A105" s="223"/>
      <c r="B105" s="224"/>
      <c r="C105" s="224"/>
      <c r="D105" s="223"/>
      <c r="E105" s="225"/>
      <c r="F105" s="225"/>
      <c r="G105" s="225"/>
      <c r="H105" s="224"/>
      <c r="I105" s="224"/>
      <c r="J105" s="224"/>
      <c r="K105" s="225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3"/>
      <c r="W105" s="224"/>
    </row>
    <row r="106" spans="1:23" ht="14.25">
      <c r="A106" s="223"/>
      <c r="B106" s="224"/>
      <c r="C106" s="224"/>
      <c r="D106" s="223"/>
      <c r="E106" s="225"/>
      <c r="F106" s="225"/>
      <c r="G106" s="225"/>
      <c r="H106" s="224"/>
      <c r="I106" s="224"/>
      <c r="J106" s="224"/>
      <c r="K106" s="225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3"/>
      <c r="W106" s="224"/>
    </row>
    <row r="107" spans="1:23" ht="14.25">
      <c r="A107" s="223"/>
      <c r="B107" s="224"/>
      <c r="C107" s="224"/>
      <c r="D107" s="223"/>
      <c r="E107" s="225"/>
      <c r="F107" s="225"/>
      <c r="G107" s="225"/>
      <c r="H107" s="224"/>
      <c r="I107" s="224"/>
      <c r="J107" s="224"/>
      <c r="K107" s="225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3"/>
      <c r="W107" s="224"/>
    </row>
    <row r="108" spans="1:23" ht="14.25">
      <c r="A108" s="223"/>
      <c r="B108" s="224"/>
      <c r="C108" s="224"/>
      <c r="D108" s="223"/>
      <c r="E108" s="225"/>
      <c r="F108" s="225"/>
      <c r="G108" s="225"/>
      <c r="H108" s="224"/>
      <c r="I108" s="224"/>
      <c r="J108" s="224"/>
      <c r="K108" s="225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3"/>
      <c r="W108" s="224"/>
    </row>
    <row r="109" spans="1:23" ht="14.25">
      <c r="A109" s="223"/>
      <c r="B109" s="224"/>
      <c r="C109" s="224"/>
      <c r="D109" s="223"/>
      <c r="E109" s="225"/>
      <c r="F109" s="225"/>
      <c r="G109" s="225"/>
      <c r="H109" s="224"/>
      <c r="I109" s="224"/>
      <c r="J109" s="224"/>
      <c r="K109" s="225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3"/>
      <c r="W109" s="224"/>
    </row>
    <row r="110" spans="1:23" ht="14.25">
      <c r="A110" s="223"/>
      <c r="B110" s="224"/>
      <c r="C110" s="224"/>
      <c r="D110" s="223"/>
      <c r="E110" s="225"/>
      <c r="F110" s="225"/>
      <c r="G110" s="225"/>
      <c r="H110" s="224"/>
      <c r="I110" s="224"/>
      <c r="J110" s="224"/>
      <c r="K110" s="225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3"/>
      <c r="W110" s="224"/>
    </row>
    <row r="111" spans="1:23" ht="14.25">
      <c r="A111" s="223"/>
      <c r="B111" s="224"/>
      <c r="C111" s="224"/>
      <c r="D111" s="223"/>
      <c r="E111" s="225"/>
      <c r="F111" s="225"/>
      <c r="G111" s="225"/>
      <c r="H111" s="224"/>
      <c r="I111" s="224"/>
      <c r="J111" s="224"/>
      <c r="K111" s="225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3"/>
      <c r="W111" s="224"/>
    </row>
    <row r="112" spans="1:23" ht="14.25">
      <c r="A112" s="223"/>
      <c r="B112" s="224"/>
      <c r="C112" s="224"/>
      <c r="D112" s="223"/>
      <c r="E112" s="225"/>
      <c r="F112" s="225"/>
      <c r="G112" s="225"/>
      <c r="H112" s="224"/>
      <c r="I112" s="224"/>
      <c r="J112" s="224"/>
      <c r="K112" s="225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3"/>
      <c r="W112" s="224"/>
    </row>
    <row r="113" spans="1:23" ht="14.25">
      <c r="A113" s="223"/>
      <c r="B113" s="224"/>
      <c r="C113" s="224"/>
      <c r="D113" s="223"/>
      <c r="E113" s="225"/>
      <c r="F113" s="225"/>
      <c r="G113" s="225"/>
      <c r="H113" s="224"/>
      <c r="I113" s="224"/>
      <c r="J113" s="224"/>
      <c r="K113" s="225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3"/>
      <c r="W113" s="224"/>
    </row>
    <row r="114" spans="1:23" ht="14.25">
      <c r="A114" s="223"/>
      <c r="B114" s="224"/>
      <c r="C114" s="224"/>
      <c r="D114" s="223"/>
      <c r="E114" s="225"/>
      <c r="F114" s="225"/>
      <c r="G114" s="225"/>
      <c r="H114" s="224"/>
      <c r="I114" s="224"/>
      <c r="J114" s="224"/>
      <c r="K114" s="225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3"/>
      <c r="W114" s="224"/>
    </row>
    <row r="115" spans="1:23" ht="14.25">
      <c r="A115" s="223"/>
      <c r="B115" s="224"/>
      <c r="C115" s="224"/>
      <c r="D115" s="223"/>
      <c r="E115" s="225"/>
      <c r="F115" s="225"/>
      <c r="G115" s="225"/>
      <c r="H115" s="224"/>
      <c r="I115" s="224"/>
      <c r="J115" s="224"/>
      <c r="K115" s="225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3"/>
      <c r="W115" s="224"/>
    </row>
    <row r="116" spans="1:23" ht="14.25">
      <c r="A116" s="223"/>
      <c r="B116" s="224"/>
      <c r="C116" s="224"/>
      <c r="D116" s="223"/>
      <c r="E116" s="225"/>
      <c r="F116" s="225"/>
      <c r="G116" s="225"/>
      <c r="H116" s="224"/>
      <c r="I116" s="224"/>
      <c r="J116" s="224"/>
      <c r="K116" s="225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3"/>
      <c r="W116" s="224"/>
    </row>
    <row r="117" spans="1:23" ht="14.25">
      <c r="A117" s="223"/>
      <c r="B117" s="224"/>
      <c r="C117" s="224"/>
      <c r="D117" s="223"/>
      <c r="E117" s="225"/>
      <c r="F117" s="225"/>
      <c r="G117" s="225"/>
      <c r="H117" s="224"/>
      <c r="I117" s="224"/>
      <c r="J117" s="224"/>
      <c r="K117" s="225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3"/>
      <c r="W117" s="224"/>
    </row>
    <row r="118" spans="1:23" ht="14.25">
      <c r="A118" s="223"/>
      <c r="B118" s="224"/>
      <c r="C118" s="224"/>
      <c r="D118" s="223"/>
      <c r="E118" s="225"/>
      <c r="F118" s="225"/>
      <c r="G118" s="225"/>
      <c r="H118" s="224"/>
      <c r="I118" s="224"/>
      <c r="J118" s="224"/>
      <c r="K118" s="225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3"/>
      <c r="W118" s="224"/>
    </row>
    <row r="119" spans="1:23" ht="14.25">
      <c r="A119" s="223"/>
      <c r="B119" s="224"/>
      <c r="C119" s="224"/>
      <c r="D119" s="223"/>
      <c r="E119" s="225"/>
      <c r="F119" s="225"/>
      <c r="G119" s="225"/>
      <c r="H119" s="224"/>
      <c r="I119" s="224"/>
      <c r="J119" s="224"/>
      <c r="K119" s="225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3"/>
      <c r="W119" s="224"/>
    </row>
    <row r="120" spans="1:23" ht="14.25">
      <c r="A120" s="223"/>
      <c r="B120" s="224"/>
      <c r="C120" s="224"/>
      <c r="D120" s="223"/>
      <c r="E120" s="225"/>
      <c r="F120" s="225"/>
      <c r="G120" s="225"/>
      <c r="H120" s="224"/>
      <c r="I120" s="224"/>
      <c r="J120" s="224"/>
      <c r="K120" s="225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3"/>
      <c r="W120" s="224"/>
    </row>
    <row r="121" spans="1:23" ht="14.25">
      <c r="A121" s="223"/>
      <c r="B121" s="224"/>
      <c r="C121" s="224"/>
      <c r="D121" s="223"/>
      <c r="E121" s="225"/>
      <c r="F121" s="225"/>
      <c r="G121" s="225"/>
      <c r="H121" s="224"/>
      <c r="I121" s="224"/>
      <c r="J121" s="224"/>
      <c r="K121" s="225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3"/>
      <c r="W121" s="224"/>
    </row>
    <row r="122" spans="1:23" ht="14.25">
      <c r="A122" s="223"/>
      <c r="B122" s="224"/>
      <c r="C122" s="224"/>
      <c r="D122" s="223"/>
      <c r="E122" s="225"/>
      <c r="F122" s="225"/>
      <c r="G122" s="225"/>
      <c r="H122" s="224"/>
      <c r="I122" s="224"/>
      <c r="J122" s="224"/>
      <c r="K122" s="225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3"/>
      <c r="W122" s="224"/>
    </row>
    <row r="123" spans="1:23" ht="14.25">
      <c r="A123" s="223"/>
      <c r="B123" s="224"/>
      <c r="C123" s="224"/>
      <c r="D123" s="223"/>
      <c r="E123" s="225"/>
      <c r="F123" s="225"/>
      <c r="G123" s="225"/>
      <c r="H123" s="224"/>
      <c r="I123" s="224"/>
      <c r="J123" s="224"/>
      <c r="K123" s="225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3"/>
      <c r="W123" s="224"/>
    </row>
    <row r="124" spans="1:23" ht="14.25">
      <c r="A124" s="223"/>
      <c r="B124" s="224"/>
      <c r="C124" s="224"/>
      <c r="D124" s="223"/>
      <c r="E124" s="225"/>
      <c r="F124" s="225"/>
      <c r="G124" s="225"/>
      <c r="H124" s="224"/>
      <c r="I124" s="224"/>
      <c r="J124" s="224"/>
      <c r="K124" s="225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3"/>
      <c r="W124" s="224"/>
    </row>
    <row r="125" spans="1:23" ht="14.25">
      <c r="A125" s="223"/>
      <c r="B125" s="224"/>
      <c r="C125" s="224"/>
      <c r="D125" s="223"/>
      <c r="E125" s="225"/>
      <c r="F125" s="225"/>
      <c r="G125" s="225"/>
      <c r="H125" s="224"/>
      <c r="I125" s="224"/>
      <c r="J125" s="224"/>
      <c r="K125" s="225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3"/>
      <c r="W125" s="224"/>
    </row>
    <row r="126" spans="1:23" ht="14.25">
      <c r="A126" s="223"/>
      <c r="B126" s="224"/>
      <c r="C126" s="224"/>
      <c r="D126" s="223"/>
      <c r="E126" s="225"/>
      <c r="F126" s="225"/>
      <c r="G126" s="225"/>
      <c r="H126" s="224"/>
      <c r="I126" s="224"/>
      <c r="J126" s="224"/>
      <c r="K126" s="225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3"/>
      <c r="W126" s="224"/>
    </row>
    <row r="127" spans="1:23" ht="14.25">
      <c r="A127" s="223"/>
      <c r="B127" s="224"/>
      <c r="C127" s="224"/>
      <c r="D127" s="223"/>
      <c r="E127" s="225"/>
      <c r="F127" s="225"/>
      <c r="G127" s="225"/>
      <c r="H127" s="224"/>
      <c r="I127" s="224"/>
      <c r="J127" s="224"/>
      <c r="K127" s="225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3"/>
      <c r="W127" s="224"/>
    </row>
    <row r="128" spans="1:23" ht="14.25">
      <c r="A128" s="223"/>
      <c r="B128" s="224"/>
      <c r="C128" s="224"/>
      <c r="D128" s="223"/>
      <c r="E128" s="225"/>
      <c r="F128" s="225"/>
      <c r="G128" s="225"/>
      <c r="H128" s="224"/>
      <c r="I128" s="224"/>
      <c r="J128" s="224"/>
      <c r="K128" s="225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3"/>
      <c r="W128" s="224"/>
    </row>
    <row r="129" spans="1:23" ht="14.25">
      <c r="A129" s="223"/>
      <c r="B129" s="224"/>
      <c r="C129" s="224"/>
      <c r="D129" s="223"/>
      <c r="E129" s="225"/>
      <c r="F129" s="225"/>
      <c r="G129" s="225"/>
      <c r="H129" s="224"/>
      <c r="I129" s="224"/>
      <c r="J129" s="224"/>
      <c r="K129" s="225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3"/>
      <c r="W129" s="224"/>
    </row>
    <row r="130" spans="1:23" ht="14.25">
      <c r="A130" s="223"/>
      <c r="B130" s="224"/>
      <c r="C130" s="224"/>
      <c r="D130" s="223"/>
      <c r="E130" s="225"/>
      <c r="F130" s="225"/>
      <c r="G130" s="225"/>
      <c r="H130" s="224"/>
      <c r="I130" s="224"/>
      <c r="J130" s="224"/>
      <c r="K130" s="225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3"/>
      <c r="W130" s="224"/>
    </row>
    <row r="131" spans="1:23" ht="14.25">
      <c r="A131" s="223"/>
      <c r="B131" s="224"/>
      <c r="C131" s="224"/>
      <c r="D131" s="223"/>
      <c r="E131" s="225"/>
      <c r="F131" s="225"/>
      <c r="G131" s="225"/>
      <c r="H131" s="224"/>
      <c r="I131" s="224"/>
      <c r="J131" s="224"/>
      <c r="K131" s="225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3"/>
      <c r="W131" s="224"/>
    </row>
    <row r="132" spans="1:23" ht="14.25">
      <c r="A132" s="223"/>
      <c r="B132" s="224"/>
      <c r="C132" s="224"/>
      <c r="D132" s="223"/>
      <c r="E132" s="225"/>
      <c r="F132" s="225"/>
      <c r="G132" s="225"/>
      <c r="H132" s="224"/>
      <c r="I132" s="224"/>
      <c r="J132" s="224"/>
      <c r="K132" s="225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3"/>
      <c r="W132" s="224"/>
    </row>
  </sheetData>
  <sheetProtection/>
  <mergeCells count="54">
    <mergeCell ref="A1:W1"/>
    <mergeCell ref="E2:M2"/>
    <mergeCell ref="N2:Q2"/>
    <mergeCell ref="R2:U2"/>
    <mergeCell ref="A69:W69"/>
    <mergeCell ref="A2:A4"/>
    <mergeCell ref="A5:A16"/>
    <mergeCell ref="A17:A48"/>
    <mergeCell ref="A49:A61"/>
    <mergeCell ref="B2:B4"/>
    <mergeCell ref="B8:B9"/>
    <mergeCell ref="B10:B16"/>
    <mergeCell ref="B17:B20"/>
    <mergeCell ref="B21:B29"/>
    <mergeCell ref="B30:B39"/>
    <mergeCell ref="B40:B48"/>
    <mergeCell ref="B49:B57"/>
    <mergeCell ref="B58:B59"/>
    <mergeCell ref="B60:B64"/>
    <mergeCell ref="C2:C4"/>
    <mergeCell ref="C10:C11"/>
    <mergeCell ref="C12:C16"/>
    <mergeCell ref="C17:C20"/>
    <mergeCell ref="C21:C25"/>
    <mergeCell ref="C26:C29"/>
    <mergeCell ref="C30:C34"/>
    <mergeCell ref="C35:C39"/>
    <mergeCell ref="C40:C44"/>
    <mergeCell ref="C45:C48"/>
    <mergeCell ref="C49:C52"/>
    <mergeCell ref="C53:C57"/>
    <mergeCell ref="C58:C59"/>
    <mergeCell ref="C60:C61"/>
    <mergeCell ref="C62:C6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2:V3"/>
    <mergeCell ref="W2:W3"/>
  </mergeCells>
  <printOptions/>
  <pageMargins left="0.2361111111111111" right="0.11805555555555555" top="1" bottom="0.11805555555555555" header="0.51" footer="0.51"/>
  <pageSetup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U66"/>
  <sheetViews>
    <sheetView zoomScaleSheetLayoutView="100" workbookViewId="0" topLeftCell="A1">
      <selection activeCell="A1" sqref="A1:T1"/>
    </sheetView>
  </sheetViews>
  <sheetFormatPr defaultColWidth="9.00390625" defaultRowHeight="14.25"/>
  <cols>
    <col min="1" max="1" width="8.125" style="67" customWidth="1"/>
    <col min="2" max="2" width="8.875" style="33" customWidth="1"/>
    <col min="3" max="3" width="8.75390625" style="33" customWidth="1"/>
    <col min="4" max="4" width="19.375" style="33" customWidth="1"/>
    <col min="5" max="5" width="5.875" style="33" customWidth="1"/>
    <col min="6" max="6" width="6.50390625" style="33" customWidth="1"/>
    <col min="7" max="8" width="6.375" style="33" customWidth="1"/>
    <col min="9" max="9" width="5.375" style="33" customWidth="1"/>
    <col min="10" max="10" width="6.125" style="33" customWidth="1"/>
    <col min="11" max="11" width="5.875" style="33" customWidth="1"/>
    <col min="12" max="12" width="6.00390625" style="68" customWidth="1"/>
    <col min="13" max="13" width="6.75390625" style="68" customWidth="1"/>
    <col min="14" max="14" width="5.25390625" style="33" customWidth="1"/>
    <col min="15" max="15" width="6.125" style="33" customWidth="1"/>
    <col min="16" max="17" width="6.25390625" style="33" customWidth="1"/>
    <col min="18" max="18" width="7.125" style="33" customWidth="1"/>
    <col min="19" max="19" width="9.75390625" style="33" customWidth="1"/>
    <col min="20" max="20" width="9.25390625" style="69" bestFit="1" customWidth="1"/>
    <col min="21" max="21" width="9.00390625" style="69" customWidth="1"/>
  </cols>
  <sheetData>
    <row r="1" spans="1:20" ht="20.25">
      <c r="A1" s="34" t="s">
        <v>100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4.25">
      <c r="A2" s="70" t="s">
        <v>1</v>
      </c>
      <c r="B2" s="70" t="s">
        <v>2</v>
      </c>
      <c r="C2" s="70" t="s">
        <v>30</v>
      </c>
      <c r="D2" s="71" t="s">
        <v>36</v>
      </c>
      <c r="E2" s="55" t="s">
        <v>31</v>
      </c>
      <c r="F2" s="55"/>
      <c r="G2" s="55"/>
      <c r="H2" s="55"/>
      <c r="I2" s="55"/>
      <c r="J2" s="55"/>
      <c r="K2" s="55"/>
      <c r="L2" s="55" t="s">
        <v>32</v>
      </c>
      <c r="M2" s="55"/>
      <c r="N2" s="148" t="s">
        <v>101</v>
      </c>
      <c r="O2" s="148"/>
      <c r="P2" s="148"/>
      <c r="Q2" s="148"/>
      <c r="R2" s="149" t="s">
        <v>102</v>
      </c>
      <c r="S2" s="171" t="s">
        <v>103</v>
      </c>
      <c r="T2" s="171" t="s">
        <v>104</v>
      </c>
    </row>
    <row r="3" spans="1:21" ht="40.5">
      <c r="A3" s="70"/>
      <c r="B3" s="70"/>
      <c r="C3" s="70"/>
      <c r="D3" s="40"/>
      <c r="E3" s="70" t="s">
        <v>105</v>
      </c>
      <c r="F3" s="70" t="s">
        <v>106</v>
      </c>
      <c r="G3" s="70" t="s">
        <v>107</v>
      </c>
      <c r="H3" s="70" t="s">
        <v>108</v>
      </c>
      <c r="I3" s="70" t="s">
        <v>109</v>
      </c>
      <c r="J3" s="70" t="s">
        <v>110</v>
      </c>
      <c r="K3" s="70" t="s">
        <v>111</v>
      </c>
      <c r="L3" s="149" t="s">
        <v>105</v>
      </c>
      <c r="M3" s="149" t="s">
        <v>111</v>
      </c>
      <c r="N3" s="149" t="s">
        <v>105</v>
      </c>
      <c r="O3" s="70" t="s">
        <v>112</v>
      </c>
      <c r="P3" s="149" t="s">
        <v>113</v>
      </c>
      <c r="Q3" s="149" t="s">
        <v>111</v>
      </c>
      <c r="R3" s="149"/>
      <c r="S3" s="171"/>
      <c r="T3" s="171"/>
      <c r="U3" s="172"/>
    </row>
    <row r="4" spans="1:20" ht="14.25">
      <c r="A4" s="72" t="s">
        <v>16</v>
      </c>
      <c r="B4" s="73" t="s">
        <v>17</v>
      </c>
      <c r="C4" s="74" t="s">
        <v>49</v>
      </c>
      <c r="D4" s="74" t="s">
        <v>50</v>
      </c>
      <c r="E4" s="74">
        <v>32</v>
      </c>
      <c r="F4" s="62">
        <v>1.1</v>
      </c>
      <c r="G4" s="62">
        <v>1.2</v>
      </c>
      <c r="H4" s="62">
        <v>1</v>
      </c>
      <c r="I4" s="10">
        <v>1</v>
      </c>
      <c r="J4" s="62">
        <v>1</v>
      </c>
      <c r="K4" s="9">
        <v>42.24</v>
      </c>
      <c r="L4" s="74">
        <v>170</v>
      </c>
      <c r="M4" s="9">
        <v>119</v>
      </c>
      <c r="N4" s="74">
        <v>170</v>
      </c>
      <c r="O4" s="9">
        <v>0.3</v>
      </c>
      <c r="P4" s="9">
        <v>1</v>
      </c>
      <c r="Q4" s="9">
        <v>51</v>
      </c>
      <c r="R4" s="9">
        <v>212.24</v>
      </c>
      <c r="S4" s="173">
        <v>553.8</v>
      </c>
      <c r="T4" s="173">
        <v>584.38</v>
      </c>
    </row>
    <row r="5" spans="1:20" ht="14.25">
      <c r="A5" s="72"/>
      <c r="B5" s="75"/>
      <c r="C5" s="26" t="s">
        <v>58</v>
      </c>
      <c r="D5" s="76" t="s">
        <v>59</v>
      </c>
      <c r="E5" s="77">
        <v>24</v>
      </c>
      <c r="F5" s="62">
        <v>1.1</v>
      </c>
      <c r="G5" s="62">
        <v>1.2</v>
      </c>
      <c r="H5" s="62">
        <v>1</v>
      </c>
      <c r="I5" s="10">
        <v>1.1</v>
      </c>
      <c r="J5" s="62">
        <v>1</v>
      </c>
      <c r="K5" s="9">
        <v>34.848</v>
      </c>
      <c r="L5" s="80">
        <v>80</v>
      </c>
      <c r="M5" s="9">
        <v>56</v>
      </c>
      <c r="N5" s="80">
        <v>80</v>
      </c>
      <c r="O5" s="9">
        <v>0.3</v>
      </c>
      <c r="P5" s="9">
        <v>1</v>
      </c>
      <c r="Q5" s="9">
        <v>24</v>
      </c>
      <c r="R5" s="9">
        <v>114.85</v>
      </c>
      <c r="S5" s="174"/>
      <c r="T5" s="174"/>
    </row>
    <row r="6" spans="1:20" ht="14.25">
      <c r="A6" s="72"/>
      <c r="B6" s="75"/>
      <c r="C6" s="26" t="s">
        <v>58</v>
      </c>
      <c r="D6" s="78" t="s">
        <v>60</v>
      </c>
      <c r="E6" s="77">
        <v>21</v>
      </c>
      <c r="F6" s="62">
        <v>1.1</v>
      </c>
      <c r="G6" s="62">
        <v>1.2</v>
      </c>
      <c r="H6" s="62">
        <v>1</v>
      </c>
      <c r="I6" s="10">
        <v>1.1</v>
      </c>
      <c r="J6" s="62">
        <v>1</v>
      </c>
      <c r="K6" s="9">
        <v>30.492</v>
      </c>
      <c r="L6" s="80">
        <v>252</v>
      </c>
      <c r="M6" s="40">
        <v>176.4</v>
      </c>
      <c r="N6" s="80">
        <v>252</v>
      </c>
      <c r="O6" s="40">
        <v>0.2</v>
      </c>
      <c r="P6" s="40">
        <v>1</v>
      </c>
      <c r="Q6" s="40">
        <v>50.4</v>
      </c>
      <c r="R6" s="40">
        <v>257.29</v>
      </c>
      <c r="S6" s="174"/>
      <c r="T6" s="174"/>
    </row>
    <row r="7" spans="1:20" ht="14.25">
      <c r="A7" s="72"/>
      <c r="B7" s="79"/>
      <c r="C7" s="80"/>
      <c r="D7" s="78"/>
      <c r="E7" s="77"/>
      <c r="F7" s="62"/>
      <c r="G7" s="62"/>
      <c r="H7" s="62">
        <v>1</v>
      </c>
      <c r="I7" s="10"/>
      <c r="J7" s="62"/>
      <c r="K7" s="9"/>
      <c r="L7" s="80"/>
      <c r="M7" s="40"/>
      <c r="N7" s="80"/>
      <c r="O7" s="40"/>
      <c r="P7" s="40"/>
      <c r="Q7" s="40"/>
      <c r="R7" s="40"/>
      <c r="S7" s="175"/>
      <c r="T7" s="175"/>
    </row>
    <row r="8" spans="1:20" ht="14.25">
      <c r="A8" s="72"/>
      <c r="B8" s="81" t="s">
        <v>18</v>
      </c>
      <c r="C8" s="82" t="s">
        <v>49</v>
      </c>
      <c r="D8" s="82" t="s">
        <v>62</v>
      </c>
      <c r="E8" s="62"/>
      <c r="F8" s="62"/>
      <c r="G8" s="83"/>
      <c r="H8" s="62">
        <v>1</v>
      </c>
      <c r="I8" s="62"/>
      <c r="J8" s="9"/>
      <c r="K8" s="150">
        <v>120</v>
      </c>
      <c r="L8" s="9">
        <f>K8*0.7</f>
        <v>84</v>
      </c>
      <c r="M8" s="150">
        <v>120</v>
      </c>
      <c r="N8" s="9">
        <v>0.3</v>
      </c>
      <c r="O8" s="9">
        <v>1</v>
      </c>
      <c r="P8" s="9">
        <f>M8*N8*O8</f>
        <v>36</v>
      </c>
      <c r="Q8" s="9">
        <f>J8+L8+P8</f>
        <v>120</v>
      </c>
      <c r="R8" s="176">
        <v>248</v>
      </c>
      <c r="S8" s="176">
        <v>248</v>
      </c>
      <c r="T8" s="177">
        <v>248</v>
      </c>
    </row>
    <row r="9" spans="1:20" ht="14.25">
      <c r="A9" s="72"/>
      <c r="B9" s="84"/>
      <c r="C9" s="82" t="s">
        <v>49</v>
      </c>
      <c r="D9" s="82" t="s">
        <v>62</v>
      </c>
      <c r="E9" s="62"/>
      <c r="F9" s="62"/>
      <c r="G9" s="85"/>
      <c r="H9" s="62">
        <v>1</v>
      </c>
      <c r="I9" s="62"/>
      <c r="J9" s="9"/>
      <c r="K9" s="80">
        <v>128</v>
      </c>
      <c r="L9" s="9">
        <f>K9*0.7</f>
        <v>89.6</v>
      </c>
      <c r="M9" s="80">
        <v>128</v>
      </c>
      <c r="N9" s="9">
        <v>0.3</v>
      </c>
      <c r="O9" s="9">
        <v>1</v>
      </c>
      <c r="P9" s="9">
        <f>M9*N9*O9</f>
        <v>38.4</v>
      </c>
      <c r="Q9" s="9">
        <f>J9+L9+P9</f>
        <v>128</v>
      </c>
      <c r="R9" s="178"/>
      <c r="S9" s="178"/>
      <c r="T9" s="179"/>
    </row>
    <row r="10" spans="1:20" ht="14.25">
      <c r="A10" s="72"/>
      <c r="B10" s="81" t="s">
        <v>19</v>
      </c>
      <c r="C10" s="86" t="s">
        <v>58</v>
      </c>
      <c r="D10" s="74" t="s">
        <v>64</v>
      </c>
      <c r="E10" s="74">
        <v>10</v>
      </c>
      <c r="F10" s="62">
        <v>1.1</v>
      </c>
      <c r="G10" s="62">
        <v>1.3</v>
      </c>
      <c r="H10" s="62">
        <v>1</v>
      </c>
      <c r="I10" s="151">
        <v>1</v>
      </c>
      <c r="J10" s="62">
        <v>1</v>
      </c>
      <c r="K10" s="9">
        <f aca="true" t="shared" si="0" ref="K10:K15">E10*F10*G10*J10</f>
        <v>14.3</v>
      </c>
      <c r="L10" s="150">
        <v>0</v>
      </c>
      <c r="M10" s="9">
        <v>0</v>
      </c>
      <c r="N10" s="150">
        <v>0</v>
      </c>
      <c r="O10" s="9">
        <v>0</v>
      </c>
      <c r="P10" s="9">
        <v>0</v>
      </c>
      <c r="Q10" s="9">
        <v>0</v>
      </c>
      <c r="R10" s="9">
        <f aca="true" t="shared" si="1" ref="R10:R57">K10+M10+Q10</f>
        <v>14.3</v>
      </c>
      <c r="S10" s="176">
        <v>557</v>
      </c>
      <c r="T10" s="176">
        <v>575.19</v>
      </c>
    </row>
    <row r="11" spans="1:20" ht="14.25">
      <c r="A11" s="72"/>
      <c r="B11" s="87"/>
      <c r="C11" s="88"/>
      <c r="D11" s="74" t="s">
        <v>50</v>
      </c>
      <c r="E11" s="74">
        <v>0</v>
      </c>
      <c r="F11" s="62">
        <v>0</v>
      </c>
      <c r="G11" s="62">
        <v>0</v>
      </c>
      <c r="H11" s="62">
        <v>1</v>
      </c>
      <c r="I11" s="152"/>
      <c r="J11" s="62">
        <v>0</v>
      </c>
      <c r="K11" s="9">
        <f t="shared" si="0"/>
        <v>0</v>
      </c>
      <c r="L11" s="150">
        <v>200</v>
      </c>
      <c r="M11" s="9">
        <f aca="true" t="shared" si="2" ref="M11:M19">L11*0.7</f>
        <v>140</v>
      </c>
      <c r="N11" s="150">
        <v>200</v>
      </c>
      <c r="O11" s="9">
        <v>0.2</v>
      </c>
      <c r="P11" s="9">
        <v>1</v>
      </c>
      <c r="Q11" s="9">
        <f aca="true" t="shared" si="3" ref="Q11:Q22">N11*O11*P11</f>
        <v>40</v>
      </c>
      <c r="R11" s="9">
        <f t="shared" si="1"/>
        <v>180</v>
      </c>
      <c r="S11" s="180"/>
      <c r="T11" s="180"/>
    </row>
    <row r="12" spans="1:20" ht="14.25">
      <c r="A12" s="72"/>
      <c r="B12" s="87"/>
      <c r="C12" s="89" t="s">
        <v>49</v>
      </c>
      <c r="D12" s="78" t="s">
        <v>67</v>
      </c>
      <c r="E12" s="77">
        <v>16</v>
      </c>
      <c r="F12" s="62">
        <v>1.1</v>
      </c>
      <c r="G12" s="62">
        <v>1.2</v>
      </c>
      <c r="H12" s="62">
        <v>1</v>
      </c>
      <c r="I12" s="152"/>
      <c r="J12" s="62">
        <v>1</v>
      </c>
      <c r="K12" s="9">
        <f t="shared" si="0"/>
        <v>21.12</v>
      </c>
      <c r="L12" s="150">
        <v>0</v>
      </c>
      <c r="M12" s="9">
        <f t="shared" si="2"/>
        <v>0</v>
      </c>
      <c r="N12" s="150">
        <v>0</v>
      </c>
      <c r="O12" s="9">
        <v>0</v>
      </c>
      <c r="P12" s="9">
        <v>0</v>
      </c>
      <c r="Q12" s="9">
        <f t="shared" si="3"/>
        <v>0</v>
      </c>
      <c r="R12" s="9">
        <f t="shared" si="1"/>
        <v>21.12</v>
      </c>
      <c r="S12" s="180"/>
      <c r="T12" s="180"/>
    </row>
    <row r="13" spans="1:20" ht="14.25">
      <c r="A13" s="72"/>
      <c r="B13" s="87"/>
      <c r="C13" s="90"/>
      <c r="D13" s="78" t="s">
        <v>67</v>
      </c>
      <c r="E13" s="77">
        <v>18</v>
      </c>
      <c r="F13" s="62">
        <v>1.1</v>
      </c>
      <c r="G13" s="62">
        <v>1.2</v>
      </c>
      <c r="H13" s="62">
        <v>1</v>
      </c>
      <c r="I13" s="152"/>
      <c r="J13" s="62">
        <v>1</v>
      </c>
      <c r="K13" s="9">
        <f t="shared" si="0"/>
        <v>23.76</v>
      </c>
      <c r="L13" s="150">
        <v>0</v>
      </c>
      <c r="M13" s="9">
        <f t="shared" si="2"/>
        <v>0</v>
      </c>
      <c r="N13" s="150">
        <v>0</v>
      </c>
      <c r="O13" s="9">
        <v>0</v>
      </c>
      <c r="P13" s="9">
        <v>0</v>
      </c>
      <c r="Q13" s="9">
        <f t="shared" si="3"/>
        <v>0</v>
      </c>
      <c r="R13" s="9">
        <f t="shared" si="1"/>
        <v>23.76</v>
      </c>
      <c r="S13" s="180"/>
      <c r="T13" s="180"/>
    </row>
    <row r="14" spans="1:20" ht="14.25">
      <c r="A14" s="72"/>
      <c r="B14" s="87"/>
      <c r="C14" s="90"/>
      <c r="D14" s="91" t="s">
        <v>59</v>
      </c>
      <c r="E14" s="92">
        <v>4</v>
      </c>
      <c r="F14" s="62">
        <v>1.1</v>
      </c>
      <c r="G14" s="62">
        <v>1.3</v>
      </c>
      <c r="H14" s="62">
        <v>1</v>
      </c>
      <c r="I14" s="152"/>
      <c r="J14" s="62">
        <v>1</v>
      </c>
      <c r="K14" s="9">
        <f t="shared" si="0"/>
        <v>5.720000000000001</v>
      </c>
      <c r="L14" s="10">
        <v>210</v>
      </c>
      <c r="M14" s="9">
        <f t="shared" si="2"/>
        <v>147</v>
      </c>
      <c r="N14" s="10">
        <v>210</v>
      </c>
      <c r="O14" s="10">
        <v>0.3</v>
      </c>
      <c r="P14" s="10">
        <v>1</v>
      </c>
      <c r="Q14" s="9">
        <f t="shared" si="3"/>
        <v>63</v>
      </c>
      <c r="R14" s="9">
        <f t="shared" si="1"/>
        <v>215.72</v>
      </c>
      <c r="S14" s="180"/>
      <c r="T14" s="180"/>
    </row>
    <row r="15" spans="1:20" ht="14.25">
      <c r="A15" s="72"/>
      <c r="B15" s="87"/>
      <c r="C15" s="90"/>
      <c r="D15" s="91" t="s">
        <v>60</v>
      </c>
      <c r="E15" s="92">
        <v>3</v>
      </c>
      <c r="F15" s="62">
        <v>1.1</v>
      </c>
      <c r="G15" s="62">
        <v>1.3</v>
      </c>
      <c r="H15" s="62">
        <v>1</v>
      </c>
      <c r="I15" s="152"/>
      <c r="J15" s="62">
        <v>1</v>
      </c>
      <c r="K15" s="9">
        <f t="shared" si="0"/>
        <v>4.290000000000001</v>
      </c>
      <c r="L15" s="10">
        <v>64</v>
      </c>
      <c r="M15" s="9">
        <f t="shared" si="2"/>
        <v>44.8</v>
      </c>
      <c r="N15" s="10">
        <v>64</v>
      </c>
      <c r="O15" s="10">
        <v>0.3</v>
      </c>
      <c r="P15" s="10">
        <v>1</v>
      </c>
      <c r="Q15" s="9">
        <f t="shared" si="3"/>
        <v>19.2</v>
      </c>
      <c r="R15" s="9">
        <f t="shared" si="1"/>
        <v>68.28999999999999</v>
      </c>
      <c r="S15" s="180"/>
      <c r="T15" s="180"/>
    </row>
    <row r="16" spans="1:20" ht="14.25">
      <c r="A16" s="72"/>
      <c r="B16" s="87"/>
      <c r="C16" s="93"/>
      <c r="D16" s="94" t="s">
        <v>68</v>
      </c>
      <c r="E16" s="95">
        <v>0</v>
      </c>
      <c r="F16" s="96">
        <v>0</v>
      </c>
      <c r="G16" s="96">
        <v>0</v>
      </c>
      <c r="H16" s="62">
        <v>1</v>
      </c>
      <c r="I16" s="153"/>
      <c r="J16" s="96">
        <v>0</v>
      </c>
      <c r="K16" s="20">
        <v>0</v>
      </c>
      <c r="L16" s="10">
        <v>52</v>
      </c>
      <c r="M16" s="9">
        <f t="shared" si="2"/>
        <v>36.4</v>
      </c>
      <c r="N16" s="10">
        <v>52</v>
      </c>
      <c r="O16" s="10">
        <v>0.3</v>
      </c>
      <c r="P16" s="10">
        <v>1</v>
      </c>
      <c r="Q16" s="9">
        <f t="shared" si="3"/>
        <v>15.6</v>
      </c>
      <c r="R16" s="9">
        <f t="shared" si="1"/>
        <v>52</v>
      </c>
      <c r="S16" s="178"/>
      <c r="T16" s="178"/>
    </row>
    <row r="17" spans="1:20" ht="14.25">
      <c r="A17" s="97" t="s">
        <v>20</v>
      </c>
      <c r="B17" s="98" t="s">
        <v>21</v>
      </c>
      <c r="C17" s="99" t="s">
        <v>58</v>
      </c>
      <c r="D17" s="100" t="s">
        <v>69</v>
      </c>
      <c r="E17" s="100">
        <v>3</v>
      </c>
      <c r="F17" s="101">
        <v>1.1</v>
      </c>
      <c r="G17" s="101">
        <v>1.3</v>
      </c>
      <c r="H17" s="62">
        <v>1</v>
      </c>
      <c r="I17" s="154">
        <v>2</v>
      </c>
      <c r="J17" s="117">
        <v>1</v>
      </c>
      <c r="K17" s="155">
        <f aca="true" t="shared" si="4" ref="K17:K57">E17*F17*G17*J17</f>
        <v>4.290000000000001</v>
      </c>
      <c r="L17" s="100">
        <v>192</v>
      </c>
      <c r="M17" s="155">
        <f t="shared" si="2"/>
        <v>134.39999999999998</v>
      </c>
      <c r="N17" s="100">
        <v>192</v>
      </c>
      <c r="O17" s="156">
        <v>0.2</v>
      </c>
      <c r="P17" s="155">
        <v>1</v>
      </c>
      <c r="Q17" s="155">
        <f t="shared" si="3"/>
        <v>38.400000000000006</v>
      </c>
      <c r="R17" s="155">
        <f t="shared" si="1"/>
        <v>177.08999999999997</v>
      </c>
      <c r="S17" s="181">
        <v>299.5</v>
      </c>
      <c r="T17" s="181">
        <v>317.352</v>
      </c>
    </row>
    <row r="18" spans="1:20" ht="14.25">
      <c r="A18" s="97"/>
      <c r="B18" s="102"/>
      <c r="C18" s="103"/>
      <c r="D18" s="100" t="s">
        <v>68</v>
      </c>
      <c r="E18" s="100"/>
      <c r="F18" s="101"/>
      <c r="G18" s="101"/>
      <c r="H18" s="62">
        <v>1</v>
      </c>
      <c r="I18" s="154"/>
      <c r="J18" s="117"/>
      <c r="K18" s="155"/>
      <c r="L18" s="100">
        <v>32</v>
      </c>
      <c r="M18" s="155">
        <f t="shared" si="2"/>
        <v>22.4</v>
      </c>
      <c r="N18" s="100">
        <v>32</v>
      </c>
      <c r="O18" s="156">
        <v>0.3</v>
      </c>
      <c r="P18" s="155">
        <v>1</v>
      </c>
      <c r="Q18" s="155">
        <f t="shared" si="3"/>
        <v>9.6</v>
      </c>
      <c r="R18" s="155">
        <f t="shared" si="1"/>
        <v>32</v>
      </c>
      <c r="S18" s="181"/>
      <c r="T18" s="181"/>
    </row>
    <row r="19" spans="1:20" ht="14.25">
      <c r="A19" s="97"/>
      <c r="B19" s="102"/>
      <c r="C19" s="103"/>
      <c r="D19" s="100" t="s">
        <v>59</v>
      </c>
      <c r="E19" s="100">
        <v>4</v>
      </c>
      <c r="F19" s="101">
        <v>1.1</v>
      </c>
      <c r="G19" s="101">
        <v>1.3</v>
      </c>
      <c r="H19" s="62">
        <v>1</v>
      </c>
      <c r="I19" s="154"/>
      <c r="J19" s="117">
        <v>1</v>
      </c>
      <c r="K19" s="155">
        <f t="shared" si="4"/>
        <v>5.720000000000001</v>
      </c>
      <c r="L19" s="100">
        <v>20</v>
      </c>
      <c r="M19" s="155">
        <f t="shared" si="2"/>
        <v>14</v>
      </c>
      <c r="N19" s="100">
        <v>20</v>
      </c>
      <c r="O19" s="156">
        <v>0.3</v>
      </c>
      <c r="P19" s="156">
        <v>1</v>
      </c>
      <c r="Q19" s="155">
        <f t="shared" si="3"/>
        <v>6</v>
      </c>
      <c r="R19" s="155">
        <f t="shared" si="1"/>
        <v>25.72</v>
      </c>
      <c r="S19" s="181"/>
      <c r="T19" s="181"/>
    </row>
    <row r="20" spans="1:20" ht="14.25">
      <c r="A20" s="97"/>
      <c r="B20" s="104"/>
      <c r="C20" s="105"/>
      <c r="D20" s="100" t="s">
        <v>71</v>
      </c>
      <c r="E20" s="100">
        <v>18</v>
      </c>
      <c r="F20" s="101">
        <v>1.1</v>
      </c>
      <c r="G20" s="101">
        <v>1.3</v>
      </c>
      <c r="H20" s="62">
        <v>1</v>
      </c>
      <c r="I20" s="154"/>
      <c r="J20" s="117">
        <v>1</v>
      </c>
      <c r="K20" s="155">
        <f t="shared" si="4"/>
        <v>25.740000000000002</v>
      </c>
      <c r="L20" s="100"/>
      <c r="M20" s="155"/>
      <c r="N20" s="100"/>
      <c r="O20" s="156"/>
      <c r="P20" s="156"/>
      <c r="Q20" s="155">
        <f t="shared" si="3"/>
        <v>0</v>
      </c>
      <c r="R20" s="155">
        <f t="shared" si="1"/>
        <v>25.740000000000002</v>
      </c>
      <c r="S20" s="181"/>
      <c r="T20" s="181"/>
    </row>
    <row r="21" spans="1:20" ht="14.25">
      <c r="A21" s="97"/>
      <c r="B21" s="98" t="s">
        <v>22</v>
      </c>
      <c r="C21" s="106" t="s">
        <v>49</v>
      </c>
      <c r="D21" s="100" t="s">
        <v>73</v>
      </c>
      <c r="E21" s="100">
        <v>32</v>
      </c>
      <c r="F21" s="101">
        <v>1.1</v>
      </c>
      <c r="G21" s="101">
        <v>1.2</v>
      </c>
      <c r="H21" s="62">
        <v>1</v>
      </c>
      <c r="I21" s="109">
        <v>2</v>
      </c>
      <c r="J21" s="101">
        <v>1.1</v>
      </c>
      <c r="K21" s="155">
        <f t="shared" si="4"/>
        <v>46.464000000000006</v>
      </c>
      <c r="L21" s="100">
        <v>72</v>
      </c>
      <c r="M21" s="155">
        <f aca="true" t="shared" si="5" ref="M21:M29">L21*0.7</f>
        <v>50.4</v>
      </c>
      <c r="N21" s="100">
        <v>72</v>
      </c>
      <c r="O21" s="155">
        <v>0.2</v>
      </c>
      <c r="P21" s="155">
        <v>1</v>
      </c>
      <c r="Q21" s="155">
        <f t="shared" si="3"/>
        <v>14.4</v>
      </c>
      <c r="R21" s="155">
        <f t="shared" si="1"/>
        <v>111.26400000000001</v>
      </c>
      <c r="S21" s="182">
        <v>500.3</v>
      </c>
      <c r="T21" s="183">
        <v>557.928</v>
      </c>
    </row>
    <row r="22" spans="1:20" ht="14.25">
      <c r="A22" s="97"/>
      <c r="B22" s="102"/>
      <c r="C22" s="107"/>
      <c r="D22" s="100" t="s">
        <v>73</v>
      </c>
      <c r="E22" s="100">
        <v>32</v>
      </c>
      <c r="F22" s="101">
        <v>1.1</v>
      </c>
      <c r="G22" s="101">
        <v>1.2</v>
      </c>
      <c r="H22" s="62">
        <v>1</v>
      </c>
      <c r="I22" s="110"/>
      <c r="J22" s="101">
        <v>1.1</v>
      </c>
      <c r="K22" s="155">
        <f t="shared" si="4"/>
        <v>46.464000000000006</v>
      </c>
      <c r="L22" s="100">
        <v>48</v>
      </c>
      <c r="M22" s="155">
        <f t="shared" si="5"/>
        <v>33.599999999999994</v>
      </c>
      <c r="N22" s="100">
        <v>48</v>
      </c>
      <c r="O22" s="155">
        <v>0.3</v>
      </c>
      <c r="P22" s="155">
        <v>1</v>
      </c>
      <c r="Q22" s="155">
        <f t="shared" si="3"/>
        <v>14.399999999999999</v>
      </c>
      <c r="R22" s="155">
        <f t="shared" si="1"/>
        <v>94.464</v>
      </c>
      <c r="S22" s="184"/>
      <c r="T22" s="183"/>
    </row>
    <row r="23" spans="1:20" ht="14.25">
      <c r="A23" s="97"/>
      <c r="B23" s="102"/>
      <c r="C23" s="107"/>
      <c r="D23" s="100" t="s">
        <v>50</v>
      </c>
      <c r="E23" s="100">
        <v>16</v>
      </c>
      <c r="F23" s="101">
        <v>1.1</v>
      </c>
      <c r="G23" s="101">
        <v>1.2</v>
      </c>
      <c r="H23" s="62">
        <v>1</v>
      </c>
      <c r="I23" s="110"/>
      <c r="J23" s="101">
        <v>1.1</v>
      </c>
      <c r="K23" s="155">
        <f t="shared" si="4"/>
        <v>23.232000000000003</v>
      </c>
      <c r="L23" s="100"/>
      <c r="M23" s="155"/>
      <c r="N23" s="100"/>
      <c r="O23" s="157"/>
      <c r="P23" s="157"/>
      <c r="Q23" s="155"/>
      <c r="R23" s="155">
        <f t="shared" si="1"/>
        <v>23.232000000000003</v>
      </c>
      <c r="S23" s="184"/>
      <c r="T23" s="183"/>
    </row>
    <row r="24" spans="1:20" ht="14.25">
      <c r="A24" s="97"/>
      <c r="B24" s="102"/>
      <c r="C24" s="107"/>
      <c r="D24" s="100" t="s">
        <v>64</v>
      </c>
      <c r="E24" s="100">
        <v>4</v>
      </c>
      <c r="F24" s="101">
        <v>1.1</v>
      </c>
      <c r="G24" s="101">
        <v>1.2</v>
      </c>
      <c r="H24" s="62">
        <v>1</v>
      </c>
      <c r="I24" s="110"/>
      <c r="J24" s="101">
        <v>1.1</v>
      </c>
      <c r="K24" s="155">
        <f t="shared" si="4"/>
        <v>5.808000000000001</v>
      </c>
      <c r="L24" s="100"/>
      <c r="M24" s="155"/>
      <c r="N24" s="100"/>
      <c r="O24" s="157"/>
      <c r="P24" s="157"/>
      <c r="Q24" s="155"/>
      <c r="R24" s="155">
        <f t="shared" si="1"/>
        <v>5.808000000000001</v>
      </c>
      <c r="S24" s="184"/>
      <c r="T24" s="183"/>
    </row>
    <row r="25" spans="1:20" ht="14.25">
      <c r="A25" s="97"/>
      <c r="B25" s="102"/>
      <c r="C25" s="108"/>
      <c r="D25" s="100" t="s">
        <v>76</v>
      </c>
      <c r="E25" s="100">
        <v>4</v>
      </c>
      <c r="F25" s="101">
        <v>1.1</v>
      </c>
      <c r="G25" s="101">
        <v>1.2</v>
      </c>
      <c r="H25" s="62">
        <v>1</v>
      </c>
      <c r="I25" s="111"/>
      <c r="J25" s="117">
        <v>1.1</v>
      </c>
      <c r="K25" s="155">
        <f t="shared" si="4"/>
        <v>5.808000000000001</v>
      </c>
      <c r="L25" s="100"/>
      <c r="M25" s="155"/>
      <c r="N25" s="100"/>
      <c r="O25" s="156"/>
      <c r="P25" s="156"/>
      <c r="Q25" s="155"/>
      <c r="R25" s="155">
        <f t="shared" si="1"/>
        <v>5.808000000000001</v>
      </c>
      <c r="S25" s="184"/>
      <c r="T25" s="183"/>
    </row>
    <row r="26" spans="1:20" ht="14.25">
      <c r="A26" s="97"/>
      <c r="B26" s="102"/>
      <c r="C26" s="109" t="s">
        <v>58</v>
      </c>
      <c r="D26" s="100" t="s">
        <v>50</v>
      </c>
      <c r="E26" s="100">
        <v>12</v>
      </c>
      <c r="F26" s="101">
        <v>1</v>
      </c>
      <c r="G26" s="101">
        <v>1.2</v>
      </c>
      <c r="H26" s="62">
        <v>1</v>
      </c>
      <c r="I26" s="158">
        <v>2</v>
      </c>
      <c r="J26" s="117">
        <v>1.1</v>
      </c>
      <c r="K26" s="155">
        <f t="shared" si="4"/>
        <v>15.84</v>
      </c>
      <c r="L26" s="100">
        <v>36</v>
      </c>
      <c r="M26" s="155">
        <f t="shared" si="5"/>
        <v>25.2</v>
      </c>
      <c r="N26" s="100">
        <v>36</v>
      </c>
      <c r="O26" s="156">
        <v>0.3</v>
      </c>
      <c r="P26" s="155">
        <v>1</v>
      </c>
      <c r="Q26" s="155">
        <f aca="true" t="shared" si="6" ref="Q26:Q31">N26*O26*P26</f>
        <v>10.799999999999999</v>
      </c>
      <c r="R26" s="155">
        <f t="shared" si="1"/>
        <v>51.839999999999996</v>
      </c>
      <c r="S26" s="184"/>
      <c r="T26" s="183"/>
    </row>
    <row r="27" spans="1:20" ht="14.25">
      <c r="A27" s="97"/>
      <c r="B27" s="102"/>
      <c r="C27" s="110"/>
      <c r="D27" s="100" t="s">
        <v>50</v>
      </c>
      <c r="E27" s="100">
        <v>24</v>
      </c>
      <c r="F27" s="101">
        <v>1.1</v>
      </c>
      <c r="G27" s="101">
        <v>1.2</v>
      </c>
      <c r="H27" s="62">
        <v>1</v>
      </c>
      <c r="I27" s="159"/>
      <c r="J27" s="117">
        <v>1.1</v>
      </c>
      <c r="K27" s="155">
        <f t="shared" si="4"/>
        <v>34.848</v>
      </c>
      <c r="L27" s="100">
        <v>245</v>
      </c>
      <c r="M27" s="155">
        <f t="shared" si="5"/>
        <v>171.5</v>
      </c>
      <c r="N27" s="100">
        <v>245</v>
      </c>
      <c r="O27" s="156">
        <v>0.2</v>
      </c>
      <c r="P27" s="155">
        <v>1</v>
      </c>
      <c r="Q27" s="155">
        <f t="shared" si="6"/>
        <v>49</v>
      </c>
      <c r="R27" s="155">
        <f t="shared" si="1"/>
        <v>255.348</v>
      </c>
      <c r="S27" s="184"/>
      <c r="T27" s="183"/>
    </row>
    <row r="28" spans="1:20" ht="14.25">
      <c r="A28" s="97"/>
      <c r="B28" s="102"/>
      <c r="C28" s="110"/>
      <c r="D28" s="100" t="s">
        <v>59</v>
      </c>
      <c r="E28" s="100">
        <v>4</v>
      </c>
      <c r="F28" s="101">
        <v>1.1</v>
      </c>
      <c r="G28" s="101">
        <v>1.2</v>
      </c>
      <c r="H28" s="62">
        <v>1</v>
      </c>
      <c r="I28" s="159"/>
      <c r="J28" s="117">
        <v>1.1</v>
      </c>
      <c r="K28" s="155">
        <f t="shared" si="4"/>
        <v>5.808000000000001</v>
      </c>
      <c r="L28" s="100">
        <v>0</v>
      </c>
      <c r="M28" s="155">
        <f t="shared" si="5"/>
        <v>0</v>
      </c>
      <c r="N28" s="100">
        <v>0</v>
      </c>
      <c r="O28" s="156"/>
      <c r="P28" s="156"/>
      <c r="Q28" s="155">
        <f t="shared" si="6"/>
        <v>0</v>
      </c>
      <c r="R28" s="155">
        <f t="shared" si="1"/>
        <v>5.808000000000001</v>
      </c>
      <c r="S28" s="184"/>
      <c r="T28" s="183"/>
    </row>
    <row r="29" spans="1:20" ht="14.25">
      <c r="A29" s="97"/>
      <c r="B29" s="104"/>
      <c r="C29" s="111"/>
      <c r="D29" s="100" t="s">
        <v>69</v>
      </c>
      <c r="E29" s="100">
        <v>3</v>
      </c>
      <c r="F29" s="101">
        <v>1.1</v>
      </c>
      <c r="G29" s="101">
        <v>1.2</v>
      </c>
      <c r="H29" s="62">
        <v>1</v>
      </c>
      <c r="I29" s="160"/>
      <c r="J29" s="117">
        <v>1.1</v>
      </c>
      <c r="K29" s="155">
        <f t="shared" si="4"/>
        <v>4.356</v>
      </c>
      <c r="L29" s="100">
        <v>0</v>
      </c>
      <c r="M29" s="155">
        <f t="shared" si="5"/>
        <v>0</v>
      </c>
      <c r="N29" s="100">
        <v>0</v>
      </c>
      <c r="O29" s="156"/>
      <c r="P29" s="156"/>
      <c r="Q29" s="155">
        <f t="shared" si="6"/>
        <v>0</v>
      </c>
      <c r="R29" s="155">
        <f t="shared" si="1"/>
        <v>4.356</v>
      </c>
      <c r="S29" s="185"/>
      <c r="T29" s="183"/>
    </row>
    <row r="30" spans="1:20" ht="14.25">
      <c r="A30" s="97"/>
      <c r="B30" s="98" t="s">
        <v>23</v>
      </c>
      <c r="C30" s="106" t="s">
        <v>49</v>
      </c>
      <c r="D30" s="112" t="s">
        <v>79</v>
      </c>
      <c r="E30" s="112">
        <v>4</v>
      </c>
      <c r="F30" s="101">
        <v>1.1</v>
      </c>
      <c r="G30" s="113">
        <v>1.3</v>
      </c>
      <c r="H30" s="62">
        <v>1</v>
      </c>
      <c r="I30" s="161">
        <v>0</v>
      </c>
      <c r="J30" s="162">
        <v>1</v>
      </c>
      <c r="K30" s="155">
        <f t="shared" si="4"/>
        <v>5.720000000000001</v>
      </c>
      <c r="L30" s="112">
        <v>120</v>
      </c>
      <c r="M30" s="155">
        <f aca="true" t="shared" si="7" ref="M30:M41">L30*0.7*1</f>
        <v>84</v>
      </c>
      <c r="N30" s="112">
        <v>120</v>
      </c>
      <c r="O30" s="155">
        <v>0.2</v>
      </c>
      <c r="P30" s="155">
        <v>1</v>
      </c>
      <c r="Q30" s="155">
        <f t="shared" si="6"/>
        <v>24</v>
      </c>
      <c r="R30" s="155">
        <f t="shared" si="1"/>
        <v>113.72</v>
      </c>
      <c r="S30" s="182">
        <f>E30+E31+E32+E33+E34+E35+E36+E37+E38+E39+M30+M31+M32+M33+M34+M35+M36+M37+M38+M39+Q30+Q31+Q32+Q33+Q34+Q35+Q36+Q37+Q38+Q39</f>
        <v>573.4</v>
      </c>
      <c r="T30" s="183">
        <v>590.9</v>
      </c>
    </row>
    <row r="31" spans="1:20" ht="14.25">
      <c r="A31" s="97"/>
      <c r="B31" s="102"/>
      <c r="C31" s="107"/>
      <c r="D31" s="112" t="s">
        <v>79</v>
      </c>
      <c r="E31" s="112">
        <v>4</v>
      </c>
      <c r="F31" s="101">
        <v>1.1</v>
      </c>
      <c r="G31" s="113">
        <v>1.3</v>
      </c>
      <c r="H31" s="62">
        <v>1</v>
      </c>
      <c r="I31" s="161"/>
      <c r="J31" s="162">
        <v>1</v>
      </c>
      <c r="K31" s="155">
        <f t="shared" si="4"/>
        <v>5.720000000000001</v>
      </c>
      <c r="L31" s="112">
        <v>80</v>
      </c>
      <c r="M31" s="155">
        <f t="shared" si="7"/>
        <v>56</v>
      </c>
      <c r="N31" s="112">
        <v>80</v>
      </c>
      <c r="O31" s="155">
        <v>0.3</v>
      </c>
      <c r="P31" s="155">
        <v>1</v>
      </c>
      <c r="Q31" s="155">
        <f t="shared" si="6"/>
        <v>24</v>
      </c>
      <c r="R31" s="155">
        <f t="shared" si="1"/>
        <v>85.72</v>
      </c>
      <c r="S31" s="184"/>
      <c r="T31" s="183"/>
    </row>
    <row r="32" spans="1:20" ht="14.25">
      <c r="A32" s="97"/>
      <c r="B32" s="102"/>
      <c r="C32" s="107"/>
      <c r="D32" s="114" t="s">
        <v>82</v>
      </c>
      <c r="E32" s="112">
        <v>9</v>
      </c>
      <c r="F32" s="101">
        <v>1.1</v>
      </c>
      <c r="G32" s="113">
        <v>1.3</v>
      </c>
      <c r="H32" s="62">
        <v>1</v>
      </c>
      <c r="I32" s="161"/>
      <c r="J32" s="162">
        <v>1</v>
      </c>
      <c r="K32" s="155">
        <f t="shared" si="4"/>
        <v>12.870000000000001</v>
      </c>
      <c r="L32" s="112"/>
      <c r="M32" s="155"/>
      <c r="N32" s="112"/>
      <c r="O32" s="157"/>
      <c r="P32" s="157"/>
      <c r="Q32" s="155"/>
      <c r="R32" s="155">
        <f t="shared" si="1"/>
        <v>12.870000000000001</v>
      </c>
      <c r="S32" s="184"/>
      <c r="T32" s="183"/>
    </row>
    <row r="33" spans="1:20" ht="14.25">
      <c r="A33" s="97"/>
      <c r="B33" s="102"/>
      <c r="C33" s="107"/>
      <c r="D33" s="115" t="s">
        <v>50</v>
      </c>
      <c r="E33" s="112">
        <v>0</v>
      </c>
      <c r="F33" s="101">
        <v>1.1</v>
      </c>
      <c r="G33" s="113">
        <v>1.2</v>
      </c>
      <c r="H33" s="62">
        <v>1</v>
      </c>
      <c r="I33" s="161"/>
      <c r="J33" s="162">
        <v>1</v>
      </c>
      <c r="K33" s="155">
        <f t="shared" si="4"/>
        <v>0</v>
      </c>
      <c r="L33" s="112">
        <v>40</v>
      </c>
      <c r="M33" s="155">
        <f t="shared" si="7"/>
        <v>28</v>
      </c>
      <c r="N33" s="112">
        <v>40</v>
      </c>
      <c r="O33" s="157">
        <v>0.3</v>
      </c>
      <c r="P33" s="157">
        <v>1</v>
      </c>
      <c r="Q33" s="155">
        <f aca="true" t="shared" si="8" ref="Q33:Q41">N33*O33*P33</f>
        <v>12</v>
      </c>
      <c r="R33" s="155">
        <f t="shared" si="1"/>
        <v>40</v>
      </c>
      <c r="S33" s="184"/>
      <c r="T33" s="183"/>
    </row>
    <row r="34" spans="1:20" ht="14.25">
      <c r="A34" s="97"/>
      <c r="B34" s="102"/>
      <c r="C34" s="108"/>
      <c r="D34" s="116" t="s">
        <v>76</v>
      </c>
      <c r="E34" s="112">
        <v>0</v>
      </c>
      <c r="F34" s="117">
        <v>1.1</v>
      </c>
      <c r="G34" s="118">
        <v>1.3</v>
      </c>
      <c r="H34" s="62">
        <v>1</v>
      </c>
      <c r="I34" s="161"/>
      <c r="J34" s="162">
        <v>1</v>
      </c>
      <c r="K34" s="155">
        <f t="shared" si="4"/>
        <v>0</v>
      </c>
      <c r="L34" s="112">
        <v>2</v>
      </c>
      <c r="M34" s="155">
        <f t="shared" si="7"/>
        <v>1.4</v>
      </c>
      <c r="N34" s="112">
        <v>2</v>
      </c>
      <c r="O34" s="157">
        <v>0.3</v>
      </c>
      <c r="P34" s="156">
        <v>1</v>
      </c>
      <c r="Q34" s="155">
        <f t="shared" si="8"/>
        <v>0.6</v>
      </c>
      <c r="R34" s="155">
        <f t="shared" si="1"/>
        <v>2</v>
      </c>
      <c r="S34" s="184"/>
      <c r="T34" s="183"/>
    </row>
    <row r="35" spans="1:20" ht="14.25">
      <c r="A35" s="97"/>
      <c r="B35" s="102"/>
      <c r="C35" s="109" t="s">
        <v>58</v>
      </c>
      <c r="D35" s="116" t="s">
        <v>85</v>
      </c>
      <c r="E35" s="112">
        <v>17</v>
      </c>
      <c r="F35" s="117">
        <v>1.1</v>
      </c>
      <c r="G35" s="117">
        <v>1.2</v>
      </c>
      <c r="H35" s="62">
        <v>1</v>
      </c>
      <c r="I35" s="158">
        <v>1</v>
      </c>
      <c r="J35" s="162">
        <v>1</v>
      </c>
      <c r="K35" s="155">
        <f t="shared" si="4"/>
        <v>22.44</v>
      </c>
      <c r="L35" s="112">
        <v>108</v>
      </c>
      <c r="M35" s="155">
        <f t="shared" si="7"/>
        <v>75.6</v>
      </c>
      <c r="N35" s="112">
        <v>108</v>
      </c>
      <c r="O35" s="157">
        <v>0.2</v>
      </c>
      <c r="P35" s="156">
        <v>1</v>
      </c>
      <c r="Q35" s="155">
        <f t="shared" si="8"/>
        <v>21.6</v>
      </c>
      <c r="R35" s="155">
        <f t="shared" si="1"/>
        <v>119.63999999999999</v>
      </c>
      <c r="S35" s="184"/>
      <c r="T35" s="183"/>
    </row>
    <row r="36" spans="1:20" ht="14.25">
      <c r="A36" s="97"/>
      <c r="B36" s="102"/>
      <c r="C36" s="110"/>
      <c r="D36" s="114" t="s">
        <v>68</v>
      </c>
      <c r="E36" s="112">
        <v>15</v>
      </c>
      <c r="F36" s="117">
        <v>1.1</v>
      </c>
      <c r="G36" s="117">
        <v>1.2</v>
      </c>
      <c r="H36" s="62">
        <v>1</v>
      </c>
      <c r="I36" s="159"/>
      <c r="J36" s="162">
        <v>1</v>
      </c>
      <c r="K36" s="155">
        <f t="shared" si="4"/>
        <v>19.8</v>
      </c>
      <c r="L36" s="112">
        <v>128</v>
      </c>
      <c r="M36" s="155">
        <f t="shared" si="7"/>
        <v>89.6</v>
      </c>
      <c r="N36" s="112">
        <v>128</v>
      </c>
      <c r="O36" s="157">
        <v>0.2</v>
      </c>
      <c r="P36" s="156">
        <v>1</v>
      </c>
      <c r="Q36" s="155">
        <f t="shared" si="8"/>
        <v>25.6</v>
      </c>
      <c r="R36" s="155">
        <f t="shared" si="1"/>
        <v>135</v>
      </c>
      <c r="S36" s="184"/>
      <c r="T36" s="183"/>
    </row>
    <row r="37" spans="1:20" ht="14.25">
      <c r="A37" s="97"/>
      <c r="B37" s="102"/>
      <c r="C37" s="110"/>
      <c r="D37" s="114" t="s">
        <v>59</v>
      </c>
      <c r="E37" s="112">
        <v>0</v>
      </c>
      <c r="F37" s="117">
        <v>1.1</v>
      </c>
      <c r="G37" s="117">
        <v>1.3</v>
      </c>
      <c r="H37" s="62">
        <v>1</v>
      </c>
      <c r="I37" s="159"/>
      <c r="J37" s="162">
        <v>1</v>
      </c>
      <c r="K37" s="155">
        <f t="shared" si="4"/>
        <v>0</v>
      </c>
      <c r="L37" s="112">
        <v>30</v>
      </c>
      <c r="M37" s="155">
        <f t="shared" si="7"/>
        <v>21</v>
      </c>
      <c r="N37" s="112">
        <v>30</v>
      </c>
      <c r="O37" s="157">
        <v>0.3</v>
      </c>
      <c r="P37" s="155">
        <v>1</v>
      </c>
      <c r="Q37" s="155">
        <f t="shared" si="8"/>
        <v>9</v>
      </c>
      <c r="R37" s="155">
        <f t="shared" si="1"/>
        <v>30</v>
      </c>
      <c r="S37" s="184"/>
      <c r="T37" s="183"/>
    </row>
    <row r="38" spans="1:20" ht="14.25">
      <c r="A38" s="97"/>
      <c r="B38" s="102"/>
      <c r="C38" s="110"/>
      <c r="D38" s="116" t="s">
        <v>50</v>
      </c>
      <c r="E38" s="112">
        <v>0</v>
      </c>
      <c r="F38" s="117">
        <v>1</v>
      </c>
      <c r="G38" s="117">
        <v>1.2</v>
      </c>
      <c r="H38" s="62">
        <v>1</v>
      </c>
      <c r="I38" s="159"/>
      <c r="J38" s="162">
        <v>1</v>
      </c>
      <c r="K38" s="155">
        <f t="shared" si="4"/>
        <v>0</v>
      </c>
      <c r="L38" s="112">
        <v>36</v>
      </c>
      <c r="M38" s="155">
        <f t="shared" si="7"/>
        <v>25.2</v>
      </c>
      <c r="N38" s="112">
        <v>36</v>
      </c>
      <c r="O38" s="157">
        <v>0.3</v>
      </c>
      <c r="P38" s="155">
        <v>1</v>
      </c>
      <c r="Q38" s="155">
        <f t="shared" si="8"/>
        <v>10.799999999999999</v>
      </c>
      <c r="R38" s="155">
        <f t="shared" si="1"/>
        <v>36</v>
      </c>
      <c r="S38" s="184"/>
      <c r="T38" s="183"/>
    </row>
    <row r="39" spans="1:20" ht="27">
      <c r="A39" s="97"/>
      <c r="B39" s="104"/>
      <c r="C39" s="111"/>
      <c r="D39" s="116" t="s">
        <v>87</v>
      </c>
      <c r="E39" s="112">
        <v>0</v>
      </c>
      <c r="F39" s="117">
        <v>1.1</v>
      </c>
      <c r="G39" s="117">
        <v>1.3</v>
      </c>
      <c r="H39" s="62">
        <v>1</v>
      </c>
      <c r="I39" s="160"/>
      <c r="J39" s="162">
        <v>1</v>
      </c>
      <c r="K39" s="155">
        <f t="shared" si="4"/>
        <v>0</v>
      </c>
      <c r="L39" s="112">
        <v>16</v>
      </c>
      <c r="M39" s="155">
        <f t="shared" si="7"/>
        <v>11.2</v>
      </c>
      <c r="N39" s="112">
        <v>16</v>
      </c>
      <c r="O39" s="157">
        <v>0.3</v>
      </c>
      <c r="P39" s="157">
        <v>1</v>
      </c>
      <c r="Q39" s="155">
        <f t="shared" si="8"/>
        <v>4.8</v>
      </c>
      <c r="R39" s="155">
        <f t="shared" si="1"/>
        <v>16</v>
      </c>
      <c r="S39" s="185"/>
      <c r="T39" s="183"/>
    </row>
    <row r="40" spans="1:20" ht="14.25">
      <c r="A40" s="97"/>
      <c r="B40" s="119" t="s">
        <v>24</v>
      </c>
      <c r="C40" s="120" t="s">
        <v>49</v>
      </c>
      <c r="D40" s="121" t="s">
        <v>79</v>
      </c>
      <c r="E40" s="121">
        <v>8</v>
      </c>
      <c r="F40" s="122">
        <v>1.1</v>
      </c>
      <c r="G40" s="123">
        <v>1.3</v>
      </c>
      <c r="H40" s="62">
        <v>1</v>
      </c>
      <c r="I40" s="3">
        <v>0</v>
      </c>
      <c r="J40" s="163">
        <v>1</v>
      </c>
      <c r="K40" s="164">
        <f t="shared" si="4"/>
        <v>11.440000000000001</v>
      </c>
      <c r="L40" s="121">
        <v>120</v>
      </c>
      <c r="M40" s="164">
        <f t="shared" si="7"/>
        <v>84</v>
      </c>
      <c r="N40" s="121">
        <v>120</v>
      </c>
      <c r="O40" s="164">
        <v>0.2</v>
      </c>
      <c r="P40" s="164">
        <v>1</v>
      </c>
      <c r="Q40" s="164">
        <f t="shared" si="8"/>
        <v>24</v>
      </c>
      <c r="R40" s="164">
        <f t="shared" si="1"/>
        <v>119.44</v>
      </c>
      <c r="S40" s="183">
        <v>649</v>
      </c>
      <c r="T40" s="176">
        <v>672.1400000000001</v>
      </c>
    </row>
    <row r="41" spans="1:20" ht="14.25">
      <c r="A41" s="97"/>
      <c r="B41" s="124"/>
      <c r="C41" s="125"/>
      <c r="D41" s="121" t="s">
        <v>79</v>
      </c>
      <c r="E41" s="121">
        <v>8</v>
      </c>
      <c r="F41" s="122">
        <v>1.1</v>
      </c>
      <c r="G41" s="123">
        <v>1.3</v>
      </c>
      <c r="H41" s="62">
        <v>1</v>
      </c>
      <c r="I41" s="3"/>
      <c r="J41" s="163">
        <v>1</v>
      </c>
      <c r="K41" s="164">
        <f t="shared" si="4"/>
        <v>11.440000000000001</v>
      </c>
      <c r="L41" s="121">
        <v>80</v>
      </c>
      <c r="M41" s="164">
        <f t="shared" si="7"/>
        <v>56</v>
      </c>
      <c r="N41" s="121">
        <v>80</v>
      </c>
      <c r="O41" s="164">
        <v>0.3</v>
      </c>
      <c r="P41" s="164">
        <v>1</v>
      </c>
      <c r="Q41" s="164">
        <f t="shared" si="8"/>
        <v>24</v>
      </c>
      <c r="R41" s="164">
        <f t="shared" si="1"/>
        <v>91.44</v>
      </c>
      <c r="S41" s="183"/>
      <c r="T41" s="180"/>
    </row>
    <row r="42" spans="1:20" ht="14.25">
      <c r="A42" s="97"/>
      <c r="B42" s="124"/>
      <c r="C42" s="125"/>
      <c r="D42" s="121" t="s">
        <v>64</v>
      </c>
      <c r="E42" s="121">
        <v>6</v>
      </c>
      <c r="F42" s="122">
        <v>1.1</v>
      </c>
      <c r="G42" s="123">
        <v>1.3</v>
      </c>
      <c r="H42" s="62">
        <v>1</v>
      </c>
      <c r="I42" s="3"/>
      <c r="J42" s="163">
        <v>1</v>
      </c>
      <c r="K42" s="164">
        <f t="shared" si="4"/>
        <v>8.580000000000002</v>
      </c>
      <c r="L42" s="121">
        <v>0</v>
      </c>
      <c r="M42" s="164">
        <v>0</v>
      </c>
      <c r="N42" s="121">
        <v>0</v>
      </c>
      <c r="O42" s="165">
        <v>0</v>
      </c>
      <c r="P42" s="165">
        <v>0</v>
      </c>
      <c r="Q42" s="164">
        <v>0</v>
      </c>
      <c r="R42" s="164">
        <f t="shared" si="1"/>
        <v>8.580000000000002</v>
      </c>
      <c r="S42" s="183"/>
      <c r="T42" s="180"/>
    </row>
    <row r="43" spans="1:20" ht="14.25">
      <c r="A43" s="97"/>
      <c r="B43" s="124"/>
      <c r="C43" s="125"/>
      <c r="D43" s="121" t="s">
        <v>50</v>
      </c>
      <c r="E43" s="121">
        <v>0</v>
      </c>
      <c r="F43" s="122">
        <v>1.1</v>
      </c>
      <c r="G43" s="123">
        <v>1.3</v>
      </c>
      <c r="H43" s="62">
        <v>1</v>
      </c>
      <c r="I43" s="3"/>
      <c r="J43" s="163">
        <v>1</v>
      </c>
      <c r="K43" s="164">
        <f t="shared" si="4"/>
        <v>0</v>
      </c>
      <c r="L43" s="121">
        <v>45</v>
      </c>
      <c r="M43" s="164">
        <f aca="true" t="shared" si="9" ref="M43:M48">L43*0.7*1</f>
        <v>31.499999999999996</v>
      </c>
      <c r="N43" s="121">
        <v>45</v>
      </c>
      <c r="O43" s="165">
        <v>0.3</v>
      </c>
      <c r="P43" s="165">
        <v>1</v>
      </c>
      <c r="Q43" s="164">
        <f aca="true" t="shared" si="10" ref="Q43:Q57">N43*O43*P43</f>
        <v>13.5</v>
      </c>
      <c r="R43" s="164">
        <f t="shared" si="1"/>
        <v>45</v>
      </c>
      <c r="S43" s="183"/>
      <c r="T43" s="180"/>
    </row>
    <row r="44" spans="1:20" ht="14.25">
      <c r="A44" s="97"/>
      <c r="B44" s="124"/>
      <c r="C44" s="126"/>
      <c r="D44" s="121" t="s">
        <v>76</v>
      </c>
      <c r="E44" s="121">
        <v>8</v>
      </c>
      <c r="F44" s="53">
        <v>1.1</v>
      </c>
      <c r="G44" s="127">
        <v>1.3</v>
      </c>
      <c r="H44" s="62">
        <v>1</v>
      </c>
      <c r="I44" s="3"/>
      <c r="J44" s="163">
        <v>1</v>
      </c>
      <c r="K44" s="164">
        <f t="shared" si="4"/>
        <v>11.440000000000001</v>
      </c>
      <c r="L44" s="121">
        <v>4</v>
      </c>
      <c r="M44" s="164">
        <f t="shared" si="9"/>
        <v>2.8</v>
      </c>
      <c r="N44" s="121">
        <v>4</v>
      </c>
      <c r="O44" s="165">
        <v>0.3</v>
      </c>
      <c r="P44" s="54">
        <v>1</v>
      </c>
      <c r="Q44" s="164">
        <f t="shared" si="10"/>
        <v>1.2</v>
      </c>
      <c r="R44" s="164">
        <f t="shared" si="1"/>
        <v>15.440000000000001</v>
      </c>
      <c r="S44" s="183"/>
      <c r="T44" s="180"/>
    </row>
    <row r="45" spans="1:20" ht="14.25">
      <c r="A45" s="97"/>
      <c r="B45" s="124"/>
      <c r="C45" s="83" t="s">
        <v>58</v>
      </c>
      <c r="D45" s="121" t="s">
        <v>68</v>
      </c>
      <c r="E45" s="121">
        <v>0</v>
      </c>
      <c r="F45" s="53">
        <v>1.1</v>
      </c>
      <c r="G45" s="127">
        <v>1.3</v>
      </c>
      <c r="H45" s="62">
        <v>1</v>
      </c>
      <c r="I45" s="166">
        <v>0</v>
      </c>
      <c r="J45" s="163">
        <v>1</v>
      </c>
      <c r="K45" s="164">
        <f t="shared" si="4"/>
        <v>0</v>
      </c>
      <c r="L45" s="121">
        <v>44</v>
      </c>
      <c r="M45" s="164">
        <f t="shared" si="9"/>
        <v>30.799999999999997</v>
      </c>
      <c r="N45" s="121">
        <v>44</v>
      </c>
      <c r="O45" s="165">
        <v>0.3</v>
      </c>
      <c r="P45" s="54">
        <v>1</v>
      </c>
      <c r="Q45" s="164">
        <f t="shared" si="10"/>
        <v>13.2</v>
      </c>
      <c r="R45" s="164">
        <f t="shared" si="1"/>
        <v>44</v>
      </c>
      <c r="S45" s="183"/>
      <c r="T45" s="180"/>
    </row>
    <row r="46" spans="1:20" ht="14.25">
      <c r="A46" s="97"/>
      <c r="B46" s="124"/>
      <c r="C46" s="85"/>
      <c r="D46" s="121" t="s">
        <v>88</v>
      </c>
      <c r="E46" s="121">
        <v>20</v>
      </c>
      <c r="F46" s="53">
        <v>1.1</v>
      </c>
      <c r="G46" s="53">
        <v>1.2</v>
      </c>
      <c r="H46" s="62">
        <v>1</v>
      </c>
      <c r="I46" s="167"/>
      <c r="J46" s="163">
        <v>1</v>
      </c>
      <c r="K46" s="164">
        <f t="shared" si="4"/>
        <v>26.4</v>
      </c>
      <c r="L46" s="121">
        <v>180</v>
      </c>
      <c r="M46" s="164">
        <f t="shared" si="9"/>
        <v>125.99999999999999</v>
      </c>
      <c r="N46" s="121">
        <v>180</v>
      </c>
      <c r="O46" s="165">
        <v>0.2</v>
      </c>
      <c r="P46" s="54">
        <v>1</v>
      </c>
      <c r="Q46" s="164">
        <f t="shared" si="10"/>
        <v>36</v>
      </c>
      <c r="R46" s="164">
        <f t="shared" si="1"/>
        <v>188.39999999999998</v>
      </c>
      <c r="S46" s="183"/>
      <c r="T46" s="180"/>
    </row>
    <row r="47" spans="1:20" ht="14.25">
      <c r="A47" s="97"/>
      <c r="B47" s="124"/>
      <c r="C47" s="85"/>
      <c r="D47" s="121" t="s">
        <v>88</v>
      </c>
      <c r="E47" s="121">
        <v>12</v>
      </c>
      <c r="F47" s="53">
        <v>1.1</v>
      </c>
      <c r="G47" s="53">
        <v>1.2</v>
      </c>
      <c r="H47" s="62">
        <v>1</v>
      </c>
      <c r="I47" s="167"/>
      <c r="J47" s="163">
        <v>1</v>
      </c>
      <c r="K47" s="164">
        <f t="shared" si="4"/>
        <v>15.84</v>
      </c>
      <c r="L47" s="121">
        <v>128</v>
      </c>
      <c r="M47" s="164">
        <f t="shared" si="9"/>
        <v>89.6</v>
      </c>
      <c r="N47" s="121">
        <v>128</v>
      </c>
      <c r="O47" s="165">
        <v>0.3</v>
      </c>
      <c r="P47" s="164">
        <v>1</v>
      </c>
      <c r="Q47" s="164">
        <f t="shared" si="10"/>
        <v>38.4</v>
      </c>
      <c r="R47" s="164">
        <f t="shared" si="1"/>
        <v>143.84</v>
      </c>
      <c r="S47" s="183"/>
      <c r="T47" s="180"/>
    </row>
    <row r="48" spans="1:20" ht="27">
      <c r="A48" s="97"/>
      <c r="B48" s="128"/>
      <c r="C48" s="129"/>
      <c r="D48" s="130" t="s">
        <v>87</v>
      </c>
      <c r="E48" s="121">
        <v>0</v>
      </c>
      <c r="F48" s="53">
        <v>1.1</v>
      </c>
      <c r="G48" s="53">
        <v>1.3</v>
      </c>
      <c r="H48" s="62">
        <v>1</v>
      </c>
      <c r="I48" s="168"/>
      <c r="J48" s="163">
        <v>1</v>
      </c>
      <c r="K48" s="164">
        <f t="shared" si="4"/>
        <v>0</v>
      </c>
      <c r="L48" s="121">
        <v>16</v>
      </c>
      <c r="M48" s="164">
        <f t="shared" si="9"/>
        <v>11.2</v>
      </c>
      <c r="N48" s="121">
        <v>16</v>
      </c>
      <c r="O48" s="165">
        <v>0.3</v>
      </c>
      <c r="P48" s="165">
        <v>1</v>
      </c>
      <c r="Q48" s="164">
        <f t="shared" si="10"/>
        <v>4.8</v>
      </c>
      <c r="R48" s="164">
        <f t="shared" si="1"/>
        <v>16</v>
      </c>
      <c r="S48" s="183"/>
      <c r="T48" s="178"/>
    </row>
    <row r="49" spans="1:20" ht="14.25">
      <c r="A49" s="97" t="s">
        <v>25</v>
      </c>
      <c r="B49" s="120" t="s">
        <v>26</v>
      </c>
      <c r="C49" s="120" t="s">
        <v>49</v>
      </c>
      <c r="D49" s="131" t="s">
        <v>89</v>
      </c>
      <c r="E49" s="132">
        <v>4</v>
      </c>
      <c r="F49" s="62">
        <v>1.1</v>
      </c>
      <c r="G49" s="62">
        <v>1.3</v>
      </c>
      <c r="H49" s="62">
        <v>1</v>
      </c>
      <c r="I49" s="10">
        <v>1</v>
      </c>
      <c r="J49" s="62">
        <v>1</v>
      </c>
      <c r="K49" s="9">
        <f t="shared" si="4"/>
        <v>5.720000000000001</v>
      </c>
      <c r="L49" s="82">
        <v>0</v>
      </c>
      <c r="M49" s="9">
        <f aca="true" t="shared" si="11" ref="M49:M57">L49*0.7</f>
        <v>0</v>
      </c>
      <c r="N49" s="82">
        <v>0</v>
      </c>
      <c r="O49" s="9"/>
      <c r="P49" s="9"/>
      <c r="Q49" s="40">
        <f t="shared" si="10"/>
        <v>0</v>
      </c>
      <c r="R49" s="47">
        <f t="shared" si="1"/>
        <v>5.720000000000001</v>
      </c>
      <c r="S49" s="186">
        <v>489.5</v>
      </c>
      <c r="T49" s="186">
        <f>R49+R50+R51+R52+R53+R54+R55+R56+R57</f>
        <v>510.57000000000005</v>
      </c>
    </row>
    <row r="50" spans="1:20" ht="14.25">
      <c r="A50" s="97"/>
      <c r="B50" s="125"/>
      <c r="C50" s="125"/>
      <c r="D50" s="131" t="s">
        <v>76</v>
      </c>
      <c r="E50" s="133">
        <v>10</v>
      </c>
      <c r="F50" s="62">
        <v>1</v>
      </c>
      <c r="G50" s="62">
        <v>1.3</v>
      </c>
      <c r="H50" s="62">
        <v>1</v>
      </c>
      <c r="I50" s="10">
        <v>1</v>
      </c>
      <c r="J50" s="62">
        <v>1</v>
      </c>
      <c r="K50" s="9">
        <f t="shared" si="4"/>
        <v>13</v>
      </c>
      <c r="L50" s="76">
        <v>0</v>
      </c>
      <c r="M50" s="9">
        <f t="shared" si="11"/>
        <v>0</v>
      </c>
      <c r="N50" s="76">
        <v>0</v>
      </c>
      <c r="O50" s="9"/>
      <c r="P50" s="9"/>
      <c r="Q50" s="40">
        <f t="shared" si="10"/>
        <v>0</v>
      </c>
      <c r="R50" s="47">
        <f t="shared" si="1"/>
        <v>13</v>
      </c>
      <c r="S50" s="187"/>
      <c r="T50" s="187"/>
    </row>
    <row r="51" spans="1:20" ht="14.25">
      <c r="A51" s="97"/>
      <c r="B51" s="125"/>
      <c r="C51" s="125"/>
      <c r="D51" s="134" t="s">
        <v>50</v>
      </c>
      <c r="E51" s="133">
        <v>0</v>
      </c>
      <c r="F51" s="62"/>
      <c r="G51" s="62"/>
      <c r="H51" s="62">
        <v>1</v>
      </c>
      <c r="I51" s="10"/>
      <c r="J51" s="62"/>
      <c r="K51" s="9">
        <f t="shared" si="4"/>
        <v>0</v>
      </c>
      <c r="L51" s="76">
        <v>115</v>
      </c>
      <c r="M51" s="9">
        <f t="shared" si="11"/>
        <v>80.5</v>
      </c>
      <c r="N51" s="76">
        <v>115</v>
      </c>
      <c r="O51" s="40">
        <v>0.2</v>
      </c>
      <c r="P51" s="40">
        <v>1</v>
      </c>
      <c r="Q51" s="40">
        <f t="shared" si="10"/>
        <v>23</v>
      </c>
      <c r="R51" s="47">
        <f t="shared" si="1"/>
        <v>103.5</v>
      </c>
      <c r="S51" s="187"/>
      <c r="T51" s="187"/>
    </row>
    <row r="52" spans="1:20" ht="14.25">
      <c r="A52" s="97"/>
      <c r="B52" s="125"/>
      <c r="C52" s="126"/>
      <c r="D52" s="135" t="s">
        <v>92</v>
      </c>
      <c r="E52" s="136">
        <v>0</v>
      </c>
      <c r="F52" s="62"/>
      <c r="G52" s="62"/>
      <c r="H52" s="62">
        <v>1</v>
      </c>
      <c r="I52" s="10"/>
      <c r="J52" s="62"/>
      <c r="K52" s="9">
        <f t="shared" si="4"/>
        <v>0</v>
      </c>
      <c r="L52" s="136">
        <v>4</v>
      </c>
      <c r="M52" s="9">
        <f t="shared" si="11"/>
        <v>2.8</v>
      </c>
      <c r="N52" s="136">
        <v>4</v>
      </c>
      <c r="O52" s="40">
        <v>0.3</v>
      </c>
      <c r="P52" s="40">
        <v>1</v>
      </c>
      <c r="Q52" s="40">
        <f t="shared" si="10"/>
        <v>1.2</v>
      </c>
      <c r="R52" s="47">
        <f t="shared" si="1"/>
        <v>4</v>
      </c>
      <c r="S52" s="187"/>
      <c r="T52" s="187"/>
    </row>
    <row r="53" spans="1:20" ht="14.25">
      <c r="A53" s="97"/>
      <c r="B53" s="125"/>
      <c r="C53" s="137" t="s">
        <v>58</v>
      </c>
      <c r="D53" s="138" t="s">
        <v>50</v>
      </c>
      <c r="E53" s="139">
        <v>9</v>
      </c>
      <c r="F53" s="96">
        <v>1.1</v>
      </c>
      <c r="G53" s="96">
        <v>1.3</v>
      </c>
      <c r="H53" s="62">
        <v>1</v>
      </c>
      <c r="I53" s="10">
        <v>1</v>
      </c>
      <c r="J53" s="62">
        <v>1</v>
      </c>
      <c r="K53" s="9">
        <f t="shared" si="4"/>
        <v>12.870000000000001</v>
      </c>
      <c r="L53" s="150">
        <v>143</v>
      </c>
      <c r="M53" s="9">
        <f t="shared" si="11"/>
        <v>100.1</v>
      </c>
      <c r="N53" s="150">
        <v>143</v>
      </c>
      <c r="O53" s="10">
        <v>0.3</v>
      </c>
      <c r="P53" s="10">
        <v>1</v>
      </c>
      <c r="Q53" s="40">
        <f t="shared" si="10"/>
        <v>42.9</v>
      </c>
      <c r="R53" s="47">
        <f t="shared" si="1"/>
        <v>155.87</v>
      </c>
      <c r="S53" s="187"/>
      <c r="T53" s="187"/>
    </row>
    <row r="54" spans="1:20" ht="14.25">
      <c r="A54" s="97"/>
      <c r="B54" s="125"/>
      <c r="C54" s="140"/>
      <c r="D54" s="141" t="s">
        <v>50</v>
      </c>
      <c r="E54" s="139">
        <v>6</v>
      </c>
      <c r="F54" s="96">
        <v>1</v>
      </c>
      <c r="G54" s="96">
        <v>1.3</v>
      </c>
      <c r="H54" s="62">
        <v>1</v>
      </c>
      <c r="I54" s="10">
        <v>1</v>
      </c>
      <c r="J54" s="62">
        <v>1</v>
      </c>
      <c r="K54" s="9">
        <f t="shared" si="4"/>
        <v>7.800000000000001</v>
      </c>
      <c r="L54" s="150">
        <v>0</v>
      </c>
      <c r="M54" s="9">
        <f t="shared" si="11"/>
        <v>0</v>
      </c>
      <c r="N54" s="150">
        <v>0</v>
      </c>
      <c r="O54" s="10"/>
      <c r="P54" s="10"/>
      <c r="Q54" s="40">
        <f t="shared" si="10"/>
        <v>0</v>
      </c>
      <c r="R54" s="47">
        <f t="shared" si="1"/>
        <v>7.800000000000001</v>
      </c>
      <c r="S54" s="187"/>
      <c r="T54" s="187"/>
    </row>
    <row r="55" spans="1:20" ht="14.25">
      <c r="A55" s="97"/>
      <c r="B55" s="125"/>
      <c r="C55" s="140"/>
      <c r="D55" s="141" t="s">
        <v>88</v>
      </c>
      <c r="E55" s="136">
        <v>12</v>
      </c>
      <c r="F55" s="96">
        <v>1.1</v>
      </c>
      <c r="G55" s="96">
        <v>1.2</v>
      </c>
      <c r="H55" s="62">
        <v>1</v>
      </c>
      <c r="I55" s="10">
        <v>1</v>
      </c>
      <c r="J55" s="62">
        <v>1</v>
      </c>
      <c r="K55" s="9">
        <f t="shared" si="4"/>
        <v>15.84</v>
      </c>
      <c r="L55" s="150">
        <v>0</v>
      </c>
      <c r="M55" s="9">
        <f t="shared" si="11"/>
        <v>0</v>
      </c>
      <c r="N55" s="150">
        <v>0</v>
      </c>
      <c r="O55" s="10"/>
      <c r="P55" s="10"/>
      <c r="Q55" s="40">
        <f t="shared" si="10"/>
        <v>0</v>
      </c>
      <c r="R55" s="47">
        <f t="shared" si="1"/>
        <v>15.84</v>
      </c>
      <c r="S55" s="187"/>
      <c r="T55" s="187"/>
    </row>
    <row r="56" spans="1:20" ht="14.25">
      <c r="A56" s="97"/>
      <c r="B56" s="125"/>
      <c r="C56" s="140"/>
      <c r="D56" s="142" t="s">
        <v>88</v>
      </c>
      <c r="E56" s="136">
        <v>16</v>
      </c>
      <c r="F56" s="96">
        <v>1.1</v>
      </c>
      <c r="G56" s="96">
        <v>1.2</v>
      </c>
      <c r="H56" s="62">
        <v>1</v>
      </c>
      <c r="I56" s="10">
        <v>1</v>
      </c>
      <c r="J56" s="62">
        <v>1</v>
      </c>
      <c r="K56" s="9">
        <f t="shared" si="4"/>
        <v>21.12</v>
      </c>
      <c r="L56" s="136">
        <v>180</v>
      </c>
      <c r="M56" s="9">
        <f t="shared" si="11"/>
        <v>125.99999999999999</v>
      </c>
      <c r="N56" s="136">
        <v>180</v>
      </c>
      <c r="O56" s="10">
        <v>0.2</v>
      </c>
      <c r="P56" s="10">
        <v>1</v>
      </c>
      <c r="Q56" s="40">
        <f t="shared" si="10"/>
        <v>36</v>
      </c>
      <c r="R56" s="47">
        <f t="shared" si="1"/>
        <v>183.11999999999998</v>
      </c>
      <c r="S56" s="187"/>
      <c r="T56" s="187"/>
    </row>
    <row r="57" spans="1:20" ht="40.5">
      <c r="A57" s="97"/>
      <c r="B57" s="126"/>
      <c r="C57" s="143"/>
      <c r="D57" s="141" t="s">
        <v>94</v>
      </c>
      <c r="E57" s="136">
        <v>4</v>
      </c>
      <c r="F57" s="96">
        <v>1.1</v>
      </c>
      <c r="G57" s="96">
        <v>1.3</v>
      </c>
      <c r="H57" s="62">
        <v>1</v>
      </c>
      <c r="I57" s="10">
        <v>1</v>
      </c>
      <c r="J57" s="62">
        <v>1</v>
      </c>
      <c r="K57" s="9">
        <f t="shared" si="4"/>
        <v>5.720000000000001</v>
      </c>
      <c r="L57" s="136">
        <v>16</v>
      </c>
      <c r="M57" s="9">
        <f t="shared" si="11"/>
        <v>11.2</v>
      </c>
      <c r="N57" s="136">
        <v>16</v>
      </c>
      <c r="O57" s="10">
        <v>0.3</v>
      </c>
      <c r="P57" s="10">
        <v>1</v>
      </c>
      <c r="Q57" s="40">
        <f t="shared" si="10"/>
        <v>4.8</v>
      </c>
      <c r="R57" s="47">
        <f t="shared" si="1"/>
        <v>21.720000000000002</v>
      </c>
      <c r="S57" s="188"/>
      <c r="T57" s="188"/>
    </row>
    <row r="58" spans="1:20" ht="14.25">
      <c r="A58" s="97"/>
      <c r="B58" s="73" t="s">
        <v>27</v>
      </c>
      <c r="C58" s="120" t="s">
        <v>49</v>
      </c>
      <c r="D58" s="82" t="s">
        <v>59</v>
      </c>
      <c r="E58"/>
      <c r="F58"/>
      <c r="G58"/>
      <c r="H58" s="62">
        <v>1</v>
      </c>
      <c r="I58"/>
      <c r="J58"/>
      <c r="K58" s="9">
        <f aca="true" t="shared" si="12" ref="K58:K64">E58*F58*G58*J58</f>
        <v>0</v>
      </c>
      <c r="L58" s="150">
        <v>210</v>
      </c>
      <c r="M58" s="9">
        <v>147</v>
      </c>
      <c r="N58" s="150">
        <v>210</v>
      </c>
      <c r="O58" s="9">
        <v>0.2</v>
      </c>
      <c r="P58" s="9">
        <v>1</v>
      </c>
      <c r="Q58" s="9">
        <v>42</v>
      </c>
      <c r="R58" s="47">
        <f aca="true" t="shared" si="13" ref="R58:R64">K58+M58+Q58</f>
        <v>189</v>
      </c>
      <c r="S58" s="173"/>
      <c r="T58" s="173">
        <v>204.73</v>
      </c>
    </row>
    <row r="59" spans="1:20" ht="14.25">
      <c r="A59" s="97"/>
      <c r="B59" s="75"/>
      <c r="C59" s="126"/>
      <c r="D59" s="82" t="s">
        <v>97</v>
      </c>
      <c r="E59" s="144">
        <v>10</v>
      </c>
      <c r="F59" s="62">
        <v>1.1</v>
      </c>
      <c r="G59" s="62">
        <v>1.3</v>
      </c>
      <c r="H59" s="62">
        <v>1</v>
      </c>
      <c r="I59" s="10">
        <v>1</v>
      </c>
      <c r="J59" s="62">
        <v>1</v>
      </c>
      <c r="K59" s="9">
        <f t="shared" si="12"/>
        <v>14.3</v>
      </c>
      <c r="L59" s="150"/>
      <c r="M59" s="9"/>
      <c r="N59" s="150"/>
      <c r="O59" s="9"/>
      <c r="P59" s="9"/>
      <c r="Q59" s="9"/>
      <c r="R59" s="47">
        <f t="shared" si="13"/>
        <v>14.3</v>
      </c>
      <c r="S59" s="174"/>
      <c r="T59" s="174"/>
    </row>
    <row r="60" spans="1:20" ht="14.25">
      <c r="A60" s="97"/>
      <c r="B60" s="145" t="s">
        <v>28</v>
      </c>
      <c r="C60" s="26" t="s">
        <v>49</v>
      </c>
      <c r="D60" s="26" t="s">
        <v>50</v>
      </c>
      <c r="E60" s="26">
        <v>16</v>
      </c>
      <c r="F60" s="62">
        <v>1.1</v>
      </c>
      <c r="G60" s="53">
        <v>1.2</v>
      </c>
      <c r="H60" s="62">
        <v>1</v>
      </c>
      <c r="I60" s="169">
        <v>1</v>
      </c>
      <c r="J60" s="170">
        <v>1</v>
      </c>
      <c r="K60" s="9">
        <f t="shared" si="12"/>
        <v>21.12</v>
      </c>
      <c r="L60" s="121"/>
      <c r="M60" s="164"/>
      <c r="N60" s="121"/>
      <c r="O60" s="165"/>
      <c r="P60" s="165"/>
      <c r="Q60" s="164"/>
      <c r="R60" s="47">
        <f t="shared" si="13"/>
        <v>21.12</v>
      </c>
      <c r="S60" s="182">
        <v>40</v>
      </c>
      <c r="T60" s="180">
        <f>R60+R61+R62+R63+R64</f>
        <v>51.82000000000001</v>
      </c>
    </row>
    <row r="61" spans="1:20" ht="14.25">
      <c r="A61" s="97"/>
      <c r="B61" s="145"/>
      <c r="C61" s="26"/>
      <c r="D61" s="82" t="s">
        <v>76</v>
      </c>
      <c r="E61" s="26">
        <v>4</v>
      </c>
      <c r="F61" s="62">
        <v>1</v>
      </c>
      <c r="G61" s="53">
        <v>1.2</v>
      </c>
      <c r="H61" s="62">
        <v>1</v>
      </c>
      <c r="I61" s="169">
        <v>1</v>
      </c>
      <c r="J61" s="170">
        <v>1</v>
      </c>
      <c r="K61" s="9">
        <f t="shared" si="12"/>
        <v>4.8</v>
      </c>
      <c r="L61" s="121"/>
      <c r="M61" s="164"/>
      <c r="N61" s="121"/>
      <c r="O61" s="165"/>
      <c r="P61" s="165"/>
      <c r="Q61" s="164"/>
      <c r="R61" s="47">
        <f t="shared" si="13"/>
        <v>4.8</v>
      </c>
      <c r="S61" s="184"/>
      <c r="T61" s="180"/>
    </row>
    <row r="62" spans="1:20" ht="14.25">
      <c r="A62" s="97"/>
      <c r="B62" s="145"/>
      <c r="C62" s="146" t="s">
        <v>58</v>
      </c>
      <c r="D62" s="78" t="s">
        <v>50</v>
      </c>
      <c r="E62" s="77">
        <v>6</v>
      </c>
      <c r="F62" s="62">
        <v>1</v>
      </c>
      <c r="G62" s="53">
        <v>1.2</v>
      </c>
      <c r="H62" s="62">
        <v>1</v>
      </c>
      <c r="I62" s="169">
        <v>1</v>
      </c>
      <c r="J62" s="170">
        <v>1</v>
      </c>
      <c r="K62" s="9">
        <f t="shared" si="12"/>
        <v>7.199999999999999</v>
      </c>
      <c r="L62" s="121"/>
      <c r="M62" s="164"/>
      <c r="N62" s="121"/>
      <c r="O62" s="165"/>
      <c r="P62" s="165"/>
      <c r="Q62" s="164"/>
      <c r="R62" s="47">
        <f t="shared" si="13"/>
        <v>7.199999999999999</v>
      </c>
      <c r="S62" s="184"/>
      <c r="T62" s="180"/>
    </row>
    <row r="63" spans="1:20" ht="14.25">
      <c r="A63" s="97"/>
      <c r="B63" s="145"/>
      <c r="C63" s="146"/>
      <c r="D63" s="136" t="s">
        <v>50</v>
      </c>
      <c r="E63" s="147">
        <v>12</v>
      </c>
      <c r="F63" s="62">
        <v>1.1</v>
      </c>
      <c r="G63" s="53">
        <v>1.2</v>
      </c>
      <c r="H63" s="62">
        <v>1</v>
      </c>
      <c r="I63" s="169">
        <v>1</v>
      </c>
      <c r="J63" s="170">
        <v>1</v>
      </c>
      <c r="K63" s="9">
        <f t="shared" si="12"/>
        <v>15.84</v>
      </c>
      <c r="L63" s="121"/>
      <c r="M63" s="164"/>
      <c r="N63" s="121"/>
      <c r="O63" s="165"/>
      <c r="P63" s="165"/>
      <c r="Q63" s="164"/>
      <c r="R63" s="47">
        <f t="shared" si="13"/>
        <v>15.84</v>
      </c>
      <c r="S63" s="184"/>
      <c r="T63" s="180"/>
    </row>
    <row r="64" spans="1:20" ht="27">
      <c r="A64" s="97"/>
      <c r="B64" s="145"/>
      <c r="C64" s="146"/>
      <c r="D64" s="136" t="s">
        <v>87</v>
      </c>
      <c r="E64" s="147">
        <v>2</v>
      </c>
      <c r="F64" s="62">
        <v>1.1</v>
      </c>
      <c r="G64" s="53">
        <v>1.3</v>
      </c>
      <c r="H64" s="62">
        <v>1</v>
      </c>
      <c r="I64" s="169">
        <v>1</v>
      </c>
      <c r="J64" s="170">
        <v>1</v>
      </c>
      <c r="K64" s="9">
        <f t="shared" si="12"/>
        <v>2.8600000000000003</v>
      </c>
      <c r="L64" s="121"/>
      <c r="M64" s="164"/>
      <c r="N64" s="121"/>
      <c r="O64" s="165"/>
      <c r="P64" s="165"/>
      <c r="Q64" s="164"/>
      <c r="R64" s="47">
        <f t="shared" si="13"/>
        <v>2.8600000000000003</v>
      </c>
      <c r="S64" s="185"/>
      <c r="T64" s="178"/>
    </row>
    <row r="66" spans="4:21" ht="14.25"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68"/>
      <c r="T66" s="33"/>
      <c r="U66" s="33"/>
    </row>
  </sheetData>
  <sheetProtection/>
  <mergeCells count="57">
    <mergeCell ref="A1:T1"/>
    <mergeCell ref="E2:K2"/>
    <mergeCell ref="L2:M2"/>
    <mergeCell ref="N2:Q2"/>
    <mergeCell ref="A2:A3"/>
    <mergeCell ref="A4:A16"/>
    <mergeCell ref="A17:A48"/>
    <mergeCell ref="A49:A64"/>
    <mergeCell ref="B2:B3"/>
    <mergeCell ref="B4:B7"/>
    <mergeCell ref="B8:B9"/>
    <mergeCell ref="B10:B16"/>
    <mergeCell ref="B17:B20"/>
    <mergeCell ref="B21:B29"/>
    <mergeCell ref="B30:B39"/>
    <mergeCell ref="B40:B48"/>
    <mergeCell ref="B49:B57"/>
    <mergeCell ref="B58:B59"/>
    <mergeCell ref="B60:B64"/>
    <mergeCell ref="C2:C3"/>
    <mergeCell ref="C10:C11"/>
    <mergeCell ref="C12:C16"/>
    <mergeCell ref="C17:C20"/>
    <mergeCell ref="C40:C44"/>
    <mergeCell ref="C45:C48"/>
    <mergeCell ref="C49:C52"/>
    <mergeCell ref="C53:C57"/>
    <mergeCell ref="C58:C59"/>
    <mergeCell ref="C60:C61"/>
    <mergeCell ref="C62:C64"/>
    <mergeCell ref="D2:D3"/>
    <mergeCell ref="G8:G9"/>
    <mergeCell ref="I10:I16"/>
    <mergeCell ref="R2:R3"/>
    <mergeCell ref="R8:R9"/>
    <mergeCell ref="S2:S3"/>
    <mergeCell ref="S4:S7"/>
    <mergeCell ref="S8:S9"/>
    <mergeCell ref="S10:S16"/>
    <mergeCell ref="S17:S20"/>
    <mergeCell ref="S21:S29"/>
    <mergeCell ref="S30:S39"/>
    <mergeCell ref="S40:S48"/>
    <mergeCell ref="S49:S57"/>
    <mergeCell ref="S58:S59"/>
    <mergeCell ref="S60:S64"/>
    <mergeCell ref="T2:T3"/>
    <mergeCell ref="T4:T7"/>
    <mergeCell ref="T8:T9"/>
    <mergeCell ref="T10:T16"/>
    <mergeCell ref="T17:T20"/>
    <mergeCell ref="T21:T29"/>
    <mergeCell ref="T30:T39"/>
    <mergeCell ref="T40:T48"/>
    <mergeCell ref="T49:T57"/>
    <mergeCell ref="T58:T59"/>
    <mergeCell ref="T60:T64"/>
  </mergeCells>
  <printOptions/>
  <pageMargins left="0.75" right="0.75" top="1" bottom="1" header="0.51" footer="0.51"/>
  <pageSetup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M16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9.00390625" style="3" customWidth="1"/>
    <col min="2" max="2" width="11.875" style="3" customWidth="1"/>
    <col min="3" max="13" width="9.00390625" style="3" customWidth="1"/>
    <col min="14" max="16384" width="9.00390625" style="5" customWidth="1"/>
  </cols>
  <sheetData>
    <row r="1" spans="1:13" ht="20.25">
      <c r="A1" s="6" t="s">
        <v>114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4.25">
      <c r="A2" s="7" t="s">
        <v>115</v>
      </c>
      <c r="B2" s="7" t="s">
        <v>2</v>
      </c>
      <c r="C2" s="7" t="s">
        <v>116</v>
      </c>
      <c r="D2" s="55" t="s">
        <v>117</v>
      </c>
      <c r="E2" s="55"/>
      <c r="F2" s="55"/>
      <c r="G2" s="55"/>
      <c r="H2" s="55" t="s">
        <v>118</v>
      </c>
      <c r="I2" s="55"/>
      <c r="J2" s="55" t="s">
        <v>119</v>
      </c>
      <c r="K2" s="55"/>
      <c r="L2" s="55"/>
      <c r="M2" s="37" t="s">
        <v>7</v>
      </c>
    </row>
    <row r="3" spans="1:13" ht="27">
      <c r="A3" s="7"/>
      <c r="B3" s="7"/>
      <c r="C3" s="7"/>
      <c r="D3" s="7" t="s">
        <v>120</v>
      </c>
      <c r="E3" s="18" t="s">
        <v>121</v>
      </c>
      <c r="F3" s="18" t="s">
        <v>122</v>
      </c>
      <c r="G3" s="18" t="s">
        <v>111</v>
      </c>
      <c r="H3" s="18" t="s">
        <v>123</v>
      </c>
      <c r="I3" s="18" t="s">
        <v>111</v>
      </c>
      <c r="J3" s="18" t="s">
        <v>124</v>
      </c>
      <c r="K3" s="18" t="s">
        <v>111</v>
      </c>
      <c r="L3" s="18" t="s">
        <v>125</v>
      </c>
      <c r="M3" s="37"/>
    </row>
    <row r="4" spans="1:13" ht="14.25">
      <c r="A4" s="56" t="s">
        <v>16</v>
      </c>
      <c r="B4" s="40" t="s">
        <v>17</v>
      </c>
      <c r="C4" s="40" t="s">
        <v>126</v>
      </c>
      <c r="D4" s="40"/>
      <c r="E4" s="57"/>
      <c r="F4" s="57"/>
      <c r="G4" s="57"/>
      <c r="H4" s="57">
        <v>5</v>
      </c>
      <c r="I4" s="57">
        <v>30</v>
      </c>
      <c r="J4" s="57">
        <v>30</v>
      </c>
      <c r="K4" s="57">
        <v>30</v>
      </c>
      <c r="L4" s="57">
        <v>4</v>
      </c>
      <c r="M4" s="40">
        <v>34</v>
      </c>
    </row>
    <row r="5" spans="1:13" ht="14.25">
      <c r="A5" s="56"/>
      <c r="B5" s="41" t="s">
        <v>19</v>
      </c>
      <c r="C5" s="40" t="s">
        <v>127</v>
      </c>
      <c r="D5" s="40"/>
      <c r="E5" s="57"/>
      <c r="F5" s="57"/>
      <c r="G5" s="57"/>
      <c r="H5" s="57">
        <v>15</v>
      </c>
      <c r="I5" s="57">
        <v>90</v>
      </c>
      <c r="J5" s="57"/>
      <c r="K5" s="57"/>
      <c r="L5" s="57"/>
      <c r="M5" s="41">
        <v>90</v>
      </c>
    </row>
    <row r="6" spans="1:13" ht="14.25">
      <c r="A6" s="58" t="s">
        <v>20</v>
      </c>
      <c r="B6" s="40" t="s">
        <v>23</v>
      </c>
      <c r="C6" s="40" t="s">
        <v>126</v>
      </c>
      <c r="D6" s="40"/>
      <c r="E6" s="57"/>
      <c r="F6" s="57"/>
      <c r="G6" s="57"/>
      <c r="H6" s="57">
        <v>12</v>
      </c>
      <c r="I6" s="57">
        <v>72</v>
      </c>
      <c r="J6" s="57"/>
      <c r="K6" s="57"/>
      <c r="L6" s="57"/>
      <c r="M6" s="64">
        <v>72</v>
      </c>
    </row>
    <row r="7" spans="1:13" ht="14.25">
      <c r="A7" s="59"/>
      <c r="B7" s="40" t="s">
        <v>24</v>
      </c>
      <c r="C7" s="40" t="s">
        <v>126</v>
      </c>
      <c r="D7" s="40"/>
      <c r="E7" s="57"/>
      <c r="F7" s="57"/>
      <c r="G7" s="57"/>
      <c r="H7" s="57">
        <v>22</v>
      </c>
      <c r="I7" s="57">
        <v>132</v>
      </c>
      <c r="J7" s="57"/>
      <c r="K7" s="57"/>
      <c r="L7" s="57"/>
      <c r="M7" s="40">
        <v>132</v>
      </c>
    </row>
    <row r="8" spans="1:13" ht="14.25">
      <c r="A8" s="60"/>
      <c r="B8" s="40"/>
      <c r="C8" s="40"/>
      <c r="D8" s="40"/>
      <c r="E8" s="57"/>
      <c r="F8" s="57"/>
      <c r="G8" s="57"/>
      <c r="H8" s="57"/>
      <c r="I8" s="57"/>
      <c r="J8" s="57"/>
      <c r="K8" s="57"/>
      <c r="L8" s="57"/>
      <c r="M8" s="40"/>
    </row>
    <row r="9" spans="1:13" ht="14.25">
      <c r="A9" s="60"/>
      <c r="B9" s="61"/>
      <c r="C9" s="61"/>
      <c r="D9" s="9"/>
      <c r="E9" s="57"/>
      <c r="F9" s="57"/>
      <c r="G9" s="57"/>
      <c r="H9" s="57"/>
      <c r="I9" s="57"/>
      <c r="J9" s="65"/>
      <c r="K9" s="65"/>
      <c r="L9" s="65"/>
      <c r="M9" s="66"/>
    </row>
    <row r="10" spans="1:13" ht="14.25">
      <c r="A10" s="60"/>
      <c r="B10" s="61"/>
      <c r="C10" s="61"/>
      <c r="D10" s="9"/>
      <c r="E10" s="57"/>
      <c r="F10" s="57"/>
      <c r="G10" s="57"/>
      <c r="H10" s="57"/>
      <c r="I10" s="57"/>
      <c r="J10" s="57"/>
      <c r="K10" s="57"/>
      <c r="L10" s="65"/>
      <c r="M10" s="9"/>
    </row>
    <row r="11" spans="1:13" ht="14.25">
      <c r="A11" s="60"/>
      <c r="B11" s="40"/>
      <c r="C11" s="40"/>
      <c r="D11" s="40"/>
      <c r="E11" s="57"/>
      <c r="F11" s="57"/>
      <c r="G11" s="57"/>
      <c r="H11" s="57"/>
      <c r="I11" s="57"/>
      <c r="J11" s="57"/>
      <c r="K11" s="57"/>
      <c r="L11" s="57"/>
      <c r="M11" s="40"/>
    </row>
    <row r="12" spans="1:13" ht="14.25">
      <c r="A12" s="60"/>
      <c r="B12" s="40"/>
      <c r="C12" s="40"/>
      <c r="D12" s="40"/>
      <c r="E12" s="57"/>
      <c r="F12" s="57"/>
      <c r="G12" s="57"/>
      <c r="H12" s="57"/>
      <c r="I12" s="57"/>
      <c r="J12" s="57"/>
      <c r="K12" s="57"/>
      <c r="L12" s="57"/>
      <c r="M12" s="40"/>
    </row>
    <row r="13" spans="1:13" ht="14.25">
      <c r="A13" s="60"/>
      <c r="B13" s="40"/>
      <c r="C13" s="40"/>
      <c r="D13" s="57"/>
      <c r="E13" s="62"/>
      <c r="F13" s="62"/>
      <c r="G13" s="57"/>
      <c r="H13" s="9"/>
      <c r="I13" s="57"/>
      <c r="J13" s="57"/>
      <c r="K13" s="57"/>
      <c r="L13" s="57"/>
      <c r="M13" s="40"/>
    </row>
    <row r="14" spans="1:13" ht="14.25">
      <c r="A14" s="60"/>
      <c r="B14" s="40"/>
      <c r="C14" s="40"/>
      <c r="D14" s="40"/>
      <c r="E14" s="57"/>
      <c r="F14" s="57"/>
      <c r="G14" s="57"/>
      <c r="H14" s="57"/>
      <c r="I14" s="57"/>
      <c r="J14" s="57"/>
      <c r="K14" s="57"/>
      <c r="L14" s="57"/>
      <c r="M14" s="40"/>
    </row>
    <row r="15" spans="2:4" ht="14.25">
      <c r="B15" s="15"/>
      <c r="C15" s="15"/>
      <c r="D15" s="15"/>
    </row>
    <row r="16" spans="1:12" ht="18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</sheetData>
  <sheetProtection/>
  <mergeCells count="13">
    <mergeCell ref="A1:M1"/>
    <mergeCell ref="D2:G2"/>
    <mergeCell ref="H2:I2"/>
    <mergeCell ref="J2:L2"/>
    <mergeCell ref="A16:H16"/>
    <mergeCell ref="A2:A3"/>
    <mergeCell ref="A4:A5"/>
    <mergeCell ref="A6:A7"/>
    <mergeCell ref="B2:B3"/>
    <mergeCell ref="C2:C3"/>
    <mergeCell ref="M2:M3"/>
    <mergeCell ref="M9:M10"/>
    <mergeCell ref="M11:M13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I20"/>
  <sheetViews>
    <sheetView zoomScaleSheetLayoutView="100" workbookViewId="0" topLeftCell="A1">
      <selection activeCell="A1" sqref="A1:I1"/>
    </sheetView>
  </sheetViews>
  <sheetFormatPr defaultColWidth="9.00390625" defaultRowHeight="14.25"/>
  <cols>
    <col min="1" max="1" width="24.00390625" style="11" customWidth="1"/>
    <col min="2" max="3" width="14.125" style="11" customWidth="1"/>
    <col min="4" max="4" width="15.625" style="11" customWidth="1"/>
    <col min="5" max="5" width="14.25390625" style="11" customWidth="1"/>
    <col min="6" max="6" width="10.125" style="11" customWidth="1"/>
    <col min="7" max="7" width="11.50390625" style="11" customWidth="1"/>
    <col min="8" max="8" width="14.125" style="11" customWidth="1"/>
    <col min="9" max="9" width="15.00390625" style="11" customWidth="1"/>
    <col min="10" max="16384" width="9.00390625" style="5" customWidth="1"/>
  </cols>
  <sheetData>
    <row r="1" spans="1:9" ht="20.25">
      <c r="A1" s="34" t="s">
        <v>128</v>
      </c>
      <c r="B1" s="34"/>
      <c r="C1" s="34"/>
      <c r="D1" s="34"/>
      <c r="E1" s="34"/>
      <c r="F1" s="34"/>
      <c r="G1" s="34"/>
      <c r="H1" s="34"/>
      <c r="I1" s="34"/>
    </row>
    <row r="2" spans="1:9" ht="14.25">
      <c r="A2" s="35" t="s">
        <v>129</v>
      </c>
      <c r="B2" s="36" t="s">
        <v>2</v>
      </c>
      <c r="C2" s="18" t="s">
        <v>30</v>
      </c>
      <c r="D2" s="36" t="s">
        <v>130</v>
      </c>
      <c r="E2" s="36"/>
      <c r="F2" s="36" t="s">
        <v>131</v>
      </c>
      <c r="G2" s="36"/>
      <c r="H2" s="37" t="s">
        <v>7</v>
      </c>
      <c r="I2" s="37" t="s">
        <v>132</v>
      </c>
    </row>
    <row r="3" spans="1:9" ht="27">
      <c r="A3" s="35"/>
      <c r="B3" s="36"/>
      <c r="C3" s="18"/>
      <c r="D3" s="38" t="s">
        <v>133</v>
      </c>
      <c r="E3" s="38" t="s">
        <v>111</v>
      </c>
      <c r="F3" s="38" t="s">
        <v>134</v>
      </c>
      <c r="G3" s="39" t="s">
        <v>111</v>
      </c>
      <c r="H3" s="37"/>
      <c r="I3" s="37"/>
    </row>
    <row r="4" spans="1:9" ht="14.25">
      <c r="A4" s="9" t="s">
        <v>135</v>
      </c>
      <c r="B4" s="9" t="s">
        <v>17</v>
      </c>
      <c r="C4" s="9" t="s">
        <v>49</v>
      </c>
      <c r="D4" s="9" t="s">
        <v>136</v>
      </c>
      <c r="E4" s="9">
        <v>15</v>
      </c>
      <c r="F4" s="9"/>
      <c r="G4" s="9"/>
      <c r="H4" s="40">
        <v>15</v>
      </c>
      <c r="I4" s="40"/>
    </row>
    <row r="5" spans="1:9" ht="14.25">
      <c r="A5" s="9" t="s">
        <v>137</v>
      </c>
      <c r="B5" s="9" t="s">
        <v>18</v>
      </c>
      <c r="C5" s="9" t="s">
        <v>58</v>
      </c>
      <c r="D5" s="9" t="s">
        <v>138</v>
      </c>
      <c r="E5" s="9">
        <v>15</v>
      </c>
      <c r="F5" s="9"/>
      <c r="G5" s="9"/>
      <c r="H5" s="40">
        <v>15</v>
      </c>
      <c r="I5" s="40"/>
    </row>
    <row r="6" spans="1:9" ht="14.25">
      <c r="A6" s="8" t="s">
        <v>135</v>
      </c>
      <c r="B6" s="8" t="s">
        <v>19</v>
      </c>
      <c r="C6" s="9" t="s">
        <v>58</v>
      </c>
      <c r="D6" s="9" t="s">
        <v>138</v>
      </c>
      <c r="E6" s="9">
        <v>15</v>
      </c>
      <c r="F6" s="9"/>
      <c r="G6" s="9"/>
      <c r="H6" s="41">
        <v>30</v>
      </c>
      <c r="I6" s="41"/>
    </row>
    <row r="7" spans="1:9" ht="14.25">
      <c r="A7" s="8"/>
      <c r="B7" s="8"/>
      <c r="C7" s="9" t="s">
        <v>49</v>
      </c>
      <c r="D7" s="9" t="s">
        <v>138</v>
      </c>
      <c r="E7" s="9">
        <v>15</v>
      </c>
      <c r="F7" s="9"/>
      <c r="G7" s="9"/>
      <c r="H7" s="41"/>
      <c r="I7" s="41"/>
    </row>
    <row r="8" spans="1:9" ht="14.25">
      <c r="A8" s="42" t="s">
        <v>139</v>
      </c>
      <c r="B8" s="9" t="s">
        <v>22</v>
      </c>
      <c r="C8" s="9" t="s">
        <v>58</v>
      </c>
      <c r="D8" s="9" t="s">
        <v>138</v>
      </c>
      <c r="E8" s="9">
        <v>15</v>
      </c>
      <c r="F8" s="9"/>
      <c r="G8" s="9"/>
      <c r="H8" s="40">
        <v>15</v>
      </c>
      <c r="I8" s="40"/>
    </row>
    <row r="9" spans="1:9" ht="14.25">
      <c r="A9" s="8" t="s">
        <v>140</v>
      </c>
      <c r="B9" s="9" t="s">
        <v>23</v>
      </c>
      <c r="C9" s="9" t="s">
        <v>49</v>
      </c>
      <c r="D9" s="9" t="s">
        <v>138</v>
      </c>
      <c r="E9" s="9">
        <v>15</v>
      </c>
      <c r="F9" s="9"/>
      <c r="G9" s="9"/>
      <c r="H9" s="8">
        <v>30</v>
      </c>
      <c r="I9" s="8"/>
    </row>
    <row r="10" spans="1:9" ht="14.25">
      <c r="A10" s="8"/>
      <c r="B10" s="9" t="s">
        <v>23</v>
      </c>
      <c r="C10" s="9" t="s">
        <v>58</v>
      </c>
      <c r="D10" s="9" t="s">
        <v>138</v>
      </c>
      <c r="E10" s="9">
        <v>15</v>
      </c>
      <c r="F10" s="9"/>
      <c r="G10" s="9"/>
      <c r="H10" s="8"/>
      <c r="I10" s="8"/>
    </row>
    <row r="11" spans="1:9" ht="14.25">
      <c r="A11" s="42" t="s">
        <v>141</v>
      </c>
      <c r="B11" s="9" t="s">
        <v>24</v>
      </c>
      <c r="C11" s="9" t="s">
        <v>49</v>
      </c>
      <c r="D11" s="9" t="s">
        <v>138</v>
      </c>
      <c r="E11" s="9">
        <v>15</v>
      </c>
      <c r="F11" s="38"/>
      <c r="G11" s="39"/>
      <c r="H11" s="8">
        <v>30</v>
      </c>
      <c r="I11" s="42"/>
    </row>
    <row r="12" spans="1:9" ht="14.25">
      <c r="A12" s="43"/>
      <c r="B12" s="44" t="s">
        <v>24</v>
      </c>
      <c r="C12" s="44" t="s">
        <v>58</v>
      </c>
      <c r="D12" s="44" t="s">
        <v>138</v>
      </c>
      <c r="E12" s="44">
        <v>15</v>
      </c>
      <c r="F12" s="44"/>
      <c r="G12" s="44"/>
      <c r="H12" s="8"/>
      <c r="I12" s="43"/>
    </row>
    <row r="13" spans="1:9" ht="14.25">
      <c r="A13" s="45" t="s">
        <v>142</v>
      </c>
      <c r="B13" s="46" t="s">
        <v>26</v>
      </c>
      <c r="C13" s="47" t="s">
        <v>49</v>
      </c>
      <c r="D13" s="44" t="s">
        <v>138</v>
      </c>
      <c r="E13" s="47">
        <v>15</v>
      </c>
      <c r="F13" s="47"/>
      <c r="G13" s="47"/>
      <c r="H13" s="48">
        <v>30</v>
      </c>
      <c r="I13" s="48"/>
    </row>
    <row r="14" spans="1:9" ht="14.25">
      <c r="A14" s="49"/>
      <c r="B14" s="50"/>
      <c r="C14" s="47" t="s">
        <v>58</v>
      </c>
      <c r="D14" s="44" t="s">
        <v>138</v>
      </c>
      <c r="E14" s="47">
        <v>15</v>
      </c>
      <c r="F14" s="47"/>
      <c r="G14" s="47"/>
      <c r="H14" s="51"/>
      <c r="I14" s="51"/>
    </row>
    <row r="15" spans="1:9" ht="14.25">
      <c r="A15" s="9" t="s">
        <v>143</v>
      </c>
      <c r="B15" s="9" t="s">
        <v>27</v>
      </c>
      <c r="C15" s="9" t="s">
        <v>49</v>
      </c>
      <c r="D15" s="44" t="s">
        <v>138</v>
      </c>
      <c r="E15" s="9">
        <v>15</v>
      </c>
      <c r="F15" s="9"/>
      <c r="G15" s="9"/>
      <c r="H15" s="40">
        <v>15</v>
      </c>
      <c r="I15" s="40"/>
    </row>
    <row r="16" spans="1:9" ht="14.25">
      <c r="A16" s="52"/>
      <c r="B16" s="52"/>
      <c r="C16" s="52"/>
      <c r="D16" s="52"/>
      <c r="E16" s="53"/>
      <c r="F16" s="52"/>
      <c r="G16" s="52"/>
      <c r="H16" s="54"/>
      <c r="I16" s="54"/>
    </row>
    <row r="17" spans="1:9" ht="14.25">
      <c r="A17" s="20"/>
      <c r="B17" s="20"/>
      <c r="C17" s="20"/>
      <c r="D17" s="20"/>
      <c r="E17" s="20"/>
      <c r="F17" s="20"/>
      <c r="G17" s="20"/>
      <c r="H17" s="10"/>
      <c r="I17" s="10"/>
    </row>
    <row r="18" spans="1:9" ht="14.25">
      <c r="A18" s="8"/>
      <c r="B18" s="8"/>
      <c r="C18" s="8"/>
      <c r="D18" s="8"/>
      <c r="E18" s="8"/>
      <c r="F18" s="8"/>
      <c r="G18" s="8"/>
      <c r="H18" s="41"/>
      <c r="I18" s="41"/>
    </row>
    <row r="19" spans="1:9" ht="14.25">
      <c r="A19" s="8"/>
      <c r="B19" s="8"/>
      <c r="C19" s="8"/>
      <c r="D19" s="8"/>
      <c r="E19" s="8"/>
      <c r="F19" s="8"/>
      <c r="G19" s="8"/>
      <c r="H19" s="41"/>
      <c r="I19" s="41"/>
    </row>
    <row r="20" spans="1:9" ht="14.25">
      <c r="A20" s="15"/>
      <c r="B20" s="15"/>
      <c r="C20" s="15"/>
      <c r="D20" s="15"/>
      <c r="E20" s="15"/>
      <c r="F20" s="15"/>
      <c r="G20" s="15"/>
      <c r="H20" s="15"/>
      <c r="I20" s="15"/>
    </row>
  </sheetData>
  <sheetProtection/>
  <mergeCells count="22">
    <mergeCell ref="A1:I1"/>
    <mergeCell ref="D2:E2"/>
    <mergeCell ref="F2:G2"/>
    <mergeCell ref="A2:A3"/>
    <mergeCell ref="A6:A7"/>
    <mergeCell ref="A9:A10"/>
    <mergeCell ref="A11:A12"/>
    <mergeCell ref="A13:A14"/>
    <mergeCell ref="B2:B3"/>
    <mergeCell ref="B6:B7"/>
    <mergeCell ref="B13:B14"/>
    <mergeCell ref="C2:C3"/>
    <mergeCell ref="H2:H3"/>
    <mergeCell ref="H6:H7"/>
    <mergeCell ref="H9:H10"/>
    <mergeCell ref="H11:H12"/>
    <mergeCell ref="H13:H14"/>
    <mergeCell ref="I2:I3"/>
    <mergeCell ref="I6:I7"/>
    <mergeCell ref="I9:I10"/>
    <mergeCell ref="I11:I12"/>
    <mergeCell ref="I13:I14"/>
  </mergeCells>
  <printOptions/>
  <pageMargins left="0.75" right="0.75" top="1" bottom="1" header="0.51" footer="0.51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O46"/>
  <sheetViews>
    <sheetView zoomScaleSheetLayoutView="100" workbookViewId="0" topLeftCell="A1">
      <selection activeCell="A1" sqref="A1:I1"/>
    </sheetView>
  </sheetViews>
  <sheetFormatPr defaultColWidth="9.00390625" defaultRowHeight="14.25"/>
  <cols>
    <col min="1" max="1" width="17.125" style="17" customWidth="1"/>
    <col min="2" max="2" width="7.50390625" style="17" customWidth="1"/>
    <col min="3" max="3" width="9.00390625" style="17" customWidth="1"/>
    <col min="4" max="4" width="13.00390625" style="17" customWidth="1"/>
    <col min="5" max="5" width="21.125" style="17" customWidth="1"/>
    <col min="6" max="6" width="8.50390625" style="17" customWidth="1"/>
    <col min="7" max="7" width="8.125" style="17" customWidth="1"/>
    <col min="8" max="8" width="6.00390625" style="17" customWidth="1"/>
    <col min="9" max="9" width="42.50390625" style="17" customWidth="1"/>
    <col min="10" max="16384" width="9.00390625" style="17" customWidth="1"/>
  </cols>
  <sheetData>
    <row r="1" spans="1:9" ht="20.25">
      <c r="A1" s="6" t="s">
        <v>144</v>
      </c>
      <c r="B1" s="6"/>
      <c r="C1" s="6"/>
      <c r="D1" s="6"/>
      <c r="E1" s="6"/>
      <c r="F1" s="6"/>
      <c r="G1" s="6"/>
      <c r="H1" s="6"/>
      <c r="I1" s="6"/>
    </row>
    <row r="2" spans="1:9" ht="27">
      <c r="A2" s="18" t="s">
        <v>1</v>
      </c>
      <c r="B2" s="18" t="s">
        <v>2</v>
      </c>
      <c r="C2" s="18" t="s">
        <v>116</v>
      </c>
      <c r="D2" s="18" t="s">
        <v>145</v>
      </c>
      <c r="E2" s="18" t="s">
        <v>146</v>
      </c>
      <c r="F2" s="18" t="s">
        <v>147</v>
      </c>
      <c r="G2" s="18" t="s">
        <v>148</v>
      </c>
      <c r="H2" s="18" t="s">
        <v>7</v>
      </c>
      <c r="I2" s="18" t="s">
        <v>149</v>
      </c>
    </row>
    <row r="3" spans="1:9" ht="19.5" customHeight="1">
      <c r="A3" s="19" t="s">
        <v>16</v>
      </c>
      <c r="B3" s="20" t="s">
        <v>17</v>
      </c>
      <c r="C3" s="20" t="s">
        <v>150</v>
      </c>
      <c r="D3" s="20" t="s">
        <v>151</v>
      </c>
      <c r="E3" s="20" t="s">
        <v>152</v>
      </c>
      <c r="F3" s="20">
        <v>50</v>
      </c>
      <c r="G3" s="20">
        <v>12</v>
      </c>
      <c r="H3" s="21">
        <v>24</v>
      </c>
      <c r="I3" s="20"/>
    </row>
    <row r="4" spans="1:9" ht="19.5" customHeight="1">
      <c r="A4" s="22"/>
      <c r="B4" s="20" t="s">
        <v>17</v>
      </c>
      <c r="C4" s="20" t="s">
        <v>150</v>
      </c>
      <c r="D4" s="20" t="s">
        <v>153</v>
      </c>
      <c r="E4" s="20" t="s">
        <v>154</v>
      </c>
      <c r="F4" s="20">
        <v>50</v>
      </c>
      <c r="G4" s="20">
        <v>3</v>
      </c>
      <c r="H4" s="21"/>
      <c r="I4" s="32" t="s">
        <v>155</v>
      </c>
    </row>
    <row r="5" spans="1:9" ht="19.5" customHeight="1">
      <c r="A5" s="22"/>
      <c r="B5" s="20" t="s">
        <v>17</v>
      </c>
      <c r="C5" s="20" t="s">
        <v>150</v>
      </c>
      <c r="D5" s="20" t="s">
        <v>153</v>
      </c>
      <c r="E5" s="20" t="s">
        <v>154</v>
      </c>
      <c r="F5" s="20">
        <v>50</v>
      </c>
      <c r="G5" s="20">
        <v>3</v>
      </c>
      <c r="H5" s="21"/>
      <c r="I5" s="32" t="s">
        <v>156</v>
      </c>
    </row>
    <row r="6" spans="1:9" ht="19.5" customHeight="1">
      <c r="A6" s="22"/>
      <c r="B6" s="20" t="s">
        <v>17</v>
      </c>
      <c r="C6" s="20" t="s">
        <v>150</v>
      </c>
      <c r="D6" s="20" t="s">
        <v>153</v>
      </c>
      <c r="E6" s="20" t="s">
        <v>154</v>
      </c>
      <c r="F6" s="20">
        <v>50</v>
      </c>
      <c r="G6" s="20">
        <v>3</v>
      </c>
      <c r="H6" s="21"/>
      <c r="I6" s="32" t="s">
        <v>56</v>
      </c>
    </row>
    <row r="7" spans="1:9" ht="19.5" customHeight="1">
      <c r="A7" s="22"/>
      <c r="B7" s="20" t="s">
        <v>17</v>
      </c>
      <c r="C7" s="20" t="s">
        <v>150</v>
      </c>
      <c r="D7" s="20" t="s">
        <v>153</v>
      </c>
      <c r="E7" s="20" t="s">
        <v>154</v>
      </c>
      <c r="F7" s="20">
        <v>50</v>
      </c>
      <c r="G7" s="20">
        <v>3</v>
      </c>
      <c r="H7" s="21"/>
      <c r="I7" s="32" t="s">
        <v>157</v>
      </c>
    </row>
    <row r="8" spans="1:9" ht="19.5" customHeight="1">
      <c r="A8" s="22"/>
      <c r="B8" s="21" t="s">
        <v>18</v>
      </c>
      <c r="C8" s="20" t="s">
        <v>150</v>
      </c>
      <c r="D8" s="20" t="s">
        <v>153</v>
      </c>
      <c r="E8" s="20" t="s">
        <v>154</v>
      </c>
      <c r="F8" s="20">
        <v>50</v>
      </c>
      <c r="G8" s="20">
        <v>1</v>
      </c>
      <c r="H8" s="21">
        <v>2</v>
      </c>
      <c r="I8" s="20" t="s">
        <v>158</v>
      </c>
    </row>
    <row r="9" spans="1:9" ht="19.5" customHeight="1">
      <c r="A9" s="22"/>
      <c r="B9" s="21"/>
      <c r="C9" s="20" t="s">
        <v>150</v>
      </c>
      <c r="D9" s="20" t="s">
        <v>153</v>
      </c>
      <c r="E9" s="20" t="s">
        <v>154</v>
      </c>
      <c r="F9" s="20">
        <v>50</v>
      </c>
      <c r="G9" s="20">
        <v>1</v>
      </c>
      <c r="H9" s="21"/>
      <c r="I9" s="20" t="s">
        <v>159</v>
      </c>
    </row>
    <row r="10" spans="1:9" ht="18" customHeight="1">
      <c r="A10" s="22"/>
      <c r="B10" s="21" t="s">
        <v>19</v>
      </c>
      <c r="C10" s="20" t="s">
        <v>150</v>
      </c>
      <c r="D10" s="20" t="s">
        <v>153</v>
      </c>
      <c r="E10" s="20" t="s">
        <v>154</v>
      </c>
      <c r="F10" s="20">
        <v>50</v>
      </c>
      <c r="G10" s="20">
        <v>2</v>
      </c>
      <c r="H10" s="21">
        <v>17</v>
      </c>
      <c r="I10" s="32" t="s">
        <v>155</v>
      </c>
    </row>
    <row r="11" spans="1:9" ht="19.5" customHeight="1">
      <c r="A11" s="22"/>
      <c r="B11" s="21"/>
      <c r="C11" s="20" t="s">
        <v>150</v>
      </c>
      <c r="D11" s="20" t="s">
        <v>153</v>
      </c>
      <c r="E11" s="20" t="s">
        <v>154</v>
      </c>
      <c r="F11" s="20">
        <v>50</v>
      </c>
      <c r="G11" s="20">
        <v>2</v>
      </c>
      <c r="H11" s="21"/>
      <c r="I11" s="32" t="s">
        <v>156</v>
      </c>
    </row>
    <row r="12" spans="1:9" ht="14.25">
      <c r="A12" s="22"/>
      <c r="B12" s="21"/>
      <c r="C12" s="20" t="s">
        <v>150</v>
      </c>
      <c r="D12" s="20" t="s">
        <v>153</v>
      </c>
      <c r="E12" s="20" t="s">
        <v>154</v>
      </c>
      <c r="F12" s="20">
        <v>50</v>
      </c>
      <c r="G12" s="20">
        <v>2</v>
      </c>
      <c r="H12" s="21"/>
      <c r="I12" s="32" t="s">
        <v>56</v>
      </c>
    </row>
    <row r="13" spans="1:9" ht="14.25">
      <c r="A13" s="22"/>
      <c r="B13" s="21"/>
      <c r="C13" s="20" t="s">
        <v>150</v>
      </c>
      <c r="D13" s="20" t="s">
        <v>153</v>
      </c>
      <c r="E13" s="20" t="s">
        <v>154</v>
      </c>
      <c r="F13" s="20">
        <v>50</v>
      </c>
      <c r="G13" s="20">
        <v>2</v>
      </c>
      <c r="H13" s="21"/>
      <c r="I13" s="32" t="s">
        <v>157</v>
      </c>
    </row>
    <row r="14" spans="1:15" ht="14.25">
      <c r="A14" s="23"/>
      <c r="B14" s="21"/>
      <c r="C14" s="20" t="s">
        <v>150</v>
      </c>
      <c r="D14" s="20" t="s">
        <v>151</v>
      </c>
      <c r="E14" s="20" t="s">
        <v>160</v>
      </c>
      <c r="F14" s="20">
        <v>50</v>
      </c>
      <c r="G14" s="20">
        <v>9</v>
      </c>
      <c r="H14" s="21"/>
      <c r="I14" s="20" t="s">
        <v>161</v>
      </c>
      <c r="J14" s="33"/>
      <c r="K14" s="33"/>
      <c r="L14" s="33"/>
      <c r="M14" s="33"/>
      <c r="N14" s="33"/>
      <c r="O14" s="33"/>
    </row>
    <row r="15" spans="1:15" ht="14.25">
      <c r="A15" s="21" t="s">
        <v>20</v>
      </c>
      <c r="B15" s="21" t="s">
        <v>21</v>
      </c>
      <c r="C15" s="20" t="s">
        <v>150</v>
      </c>
      <c r="D15" s="20" t="s">
        <v>153</v>
      </c>
      <c r="E15" s="20" t="s">
        <v>154</v>
      </c>
      <c r="F15" s="24">
        <v>50</v>
      </c>
      <c r="G15" s="20">
        <v>3</v>
      </c>
      <c r="H15" s="21">
        <v>32</v>
      </c>
      <c r="I15" s="20" t="s">
        <v>162</v>
      </c>
      <c r="J15" s="33"/>
      <c r="K15" s="33"/>
      <c r="L15" s="33"/>
      <c r="M15" s="33"/>
      <c r="N15" s="33"/>
      <c r="O15" s="33"/>
    </row>
    <row r="16" spans="1:15" ht="14.25">
      <c r="A16" s="21"/>
      <c r="B16" s="21"/>
      <c r="C16" s="20" t="s">
        <v>150</v>
      </c>
      <c r="D16" s="20" t="s">
        <v>153</v>
      </c>
      <c r="E16" s="20" t="s">
        <v>154</v>
      </c>
      <c r="F16" s="24">
        <v>50</v>
      </c>
      <c r="G16" s="20">
        <v>3</v>
      </c>
      <c r="H16" s="21"/>
      <c r="I16" s="20" t="s">
        <v>163</v>
      </c>
      <c r="J16" s="33"/>
      <c r="K16" s="33"/>
      <c r="L16" s="33"/>
      <c r="M16" s="33"/>
      <c r="N16" s="33"/>
      <c r="O16" s="33"/>
    </row>
    <row r="17" spans="1:15" ht="14.25">
      <c r="A17" s="21"/>
      <c r="B17" s="21"/>
      <c r="C17" s="20" t="s">
        <v>150</v>
      </c>
      <c r="D17" s="20" t="s">
        <v>153</v>
      </c>
      <c r="E17" s="20" t="s">
        <v>154</v>
      </c>
      <c r="F17" s="24">
        <v>50</v>
      </c>
      <c r="G17" s="20">
        <v>2</v>
      </c>
      <c r="H17" s="21"/>
      <c r="I17" s="20" t="s">
        <v>158</v>
      </c>
      <c r="J17" s="33"/>
      <c r="K17" s="33"/>
      <c r="L17" s="33"/>
      <c r="M17" s="33"/>
      <c r="N17" s="33"/>
      <c r="O17" s="33"/>
    </row>
    <row r="18" spans="1:15" ht="14.25">
      <c r="A18" s="21"/>
      <c r="B18" s="21"/>
      <c r="C18" s="20" t="s">
        <v>150</v>
      </c>
      <c r="D18" s="20" t="s">
        <v>153</v>
      </c>
      <c r="E18" s="20" t="s">
        <v>154</v>
      </c>
      <c r="F18" s="24">
        <v>80</v>
      </c>
      <c r="G18" s="20">
        <v>2</v>
      </c>
      <c r="H18" s="21"/>
      <c r="I18" s="20" t="s">
        <v>159</v>
      </c>
      <c r="J18" s="33"/>
      <c r="K18" s="33"/>
      <c r="L18" s="33"/>
      <c r="M18" s="33"/>
      <c r="N18" s="33"/>
      <c r="O18" s="33"/>
    </row>
    <row r="19" spans="1:15" ht="14.25">
      <c r="A19" s="21"/>
      <c r="B19" s="21"/>
      <c r="C19" s="20" t="s">
        <v>150</v>
      </c>
      <c r="D19" s="20" t="s">
        <v>153</v>
      </c>
      <c r="E19" s="20" t="s">
        <v>164</v>
      </c>
      <c r="F19" s="24">
        <v>50</v>
      </c>
      <c r="G19" s="20">
        <v>20</v>
      </c>
      <c r="H19" s="21"/>
      <c r="I19" s="20" t="s">
        <v>164</v>
      </c>
      <c r="J19" s="33"/>
      <c r="K19" s="33"/>
      <c r="L19" s="33"/>
      <c r="M19" s="33"/>
      <c r="N19" s="33"/>
      <c r="O19" s="33"/>
    </row>
    <row r="20" spans="1:15" ht="14.25">
      <c r="A20" s="21"/>
      <c r="B20" s="21"/>
      <c r="C20" s="20" t="s">
        <v>150</v>
      </c>
      <c r="D20" s="20" t="s">
        <v>151</v>
      </c>
      <c r="E20" s="20" t="s">
        <v>160</v>
      </c>
      <c r="F20" s="24">
        <v>50</v>
      </c>
      <c r="G20" s="20">
        <v>2</v>
      </c>
      <c r="H20" s="21"/>
      <c r="I20" s="21" t="s">
        <v>16</v>
      </c>
      <c r="J20" s="33"/>
      <c r="K20" s="33"/>
      <c r="L20" s="33"/>
      <c r="M20" s="33"/>
      <c r="N20" s="33"/>
      <c r="O20" s="33"/>
    </row>
    <row r="21" spans="1:15" ht="14.25">
      <c r="A21" s="21"/>
      <c r="B21" s="21" t="s">
        <v>22</v>
      </c>
      <c r="C21" s="20" t="s">
        <v>150</v>
      </c>
      <c r="D21" s="20" t="s">
        <v>153</v>
      </c>
      <c r="E21" s="20" t="s">
        <v>154</v>
      </c>
      <c r="F21" s="24">
        <v>50</v>
      </c>
      <c r="G21" s="20">
        <v>7</v>
      </c>
      <c r="H21" s="21">
        <v>30</v>
      </c>
      <c r="I21" s="20" t="s">
        <v>162</v>
      </c>
      <c r="J21" s="33"/>
      <c r="K21" s="33"/>
      <c r="L21" s="33"/>
      <c r="M21" s="33"/>
      <c r="N21" s="33"/>
      <c r="O21" s="33"/>
    </row>
    <row r="22" spans="1:15" ht="14.25">
      <c r="A22" s="21"/>
      <c r="B22" s="21"/>
      <c r="C22" s="20" t="s">
        <v>150</v>
      </c>
      <c r="D22" s="20" t="s">
        <v>153</v>
      </c>
      <c r="E22" s="20" t="s">
        <v>154</v>
      </c>
      <c r="F22" s="24">
        <v>50</v>
      </c>
      <c r="G22" s="20">
        <v>7</v>
      </c>
      <c r="H22" s="21"/>
      <c r="I22" s="20" t="s">
        <v>163</v>
      </c>
      <c r="J22" s="33"/>
      <c r="K22" s="33"/>
      <c r="L22" s="33"/>
      <c r="M22" s="33"/>
      <c r="N22" s="33"/>
      <c r="O22" s="33"/>
    </row>
    <row r="23" spans="1:15" ht="14.25">
      <c r="A23" s="21"/>
      <c r="B23" s="21"/>
      <c r="C23" s="20" t="s">
        <v>150</v>
      </c>
      <c r="D23" s="20" t="s">
        <v>153</v>
      </c>
      <c r="E23" s="20" t="s">
        <v>154</v>
      </c>
      <c r="F23" s="24">
        <v>50</v>
      </c>
      <c r="G23" s="20">
        <v>7</v>
      </c>
      <c r="H23" s="21"/>
      <c r="I23" s="20" t="s">
        <v>158</v>
      </c>
      <c r="J23" s="33"/>
      <c r="K23" s="33"/>
      <c r="L23" s="33"/>
      <c r="M23" s="33"/>
      <c r="N23" s="33"/>
      <c r="O23" s="33"/>
    </row>
    <row r="24" spans="1:15" ht="14.25">
      <c r="A24" s="21"/>
      <c r="B24" s="21"/>
      <c r="C24" s="20" t="s">
        <v>150</v>
      </c>
      <c r="D24" s="20" t="s">
        <v>153</v>
      </c>
      <c r="E24" s="20" t="s">
        <v>154</v>
      </c>
      <c r="F24" s="24">
        <v>50</v>
      </c>
      <c r="G24" s="20">
        <v>7</v>
      </c>
      <c r="H24" s="21"/>
      <c r="I24" s="20" t="s">
        <v>159</v>
      </c>
      <c r="J24" s="33"/>
      <c r="K24" s="33"/>
      <c r="L24" s="33"/>
      <c r="M24" s="33"/>
      <c r="N24" s="33"/>
      <c r="O24" s="33"/>
    </row>
    <row r="25" spans="1:15" ht="14.25">
      <c r="A25" s="21"/>
      <c r="B25" s="21"/>
      <c r="C25" s="20" t="s">
        <v>150</v>
      </c>
      <c r="D25" s="20" t="s">
        <v>151</v>
      </c>
      <c r="E25" s="20" t="s">
        <v>160</v>
      </c>
      <c r="F25" s="24">
        <v>50</v>
      </c>
      <c r="G25" s="20">
        <v>2</v>
      </c>
      <c r="H25" s="21"/>
      <c r="I25" s="21" t="s">
        <v>16</v>
      </c>
      <c r="J25" s="33"/>
      <c r="K25" s="33"/>
      <c r="L25" s="33"/>
      <c r="M25" s="33"/>
      <c r="N25" s="33"/>
      <c r="O25" s="33"/>
    </row>
    <row r="26" spans="1:15" ht="14.25">
      <c r="A26" s="21"/>
      <c r="B26" s="21" t="s">
        <v>23</v>
      </c>
      <c r="C26" s="20" t="s">
        <v>150</v>
      </c>
      <c r="D26" s="20" t="s">
        <v>151</v>
      </c>
      <c r="E26" s="20" t="s">
        <v>160</v>
      </c>
      <c r="F26" s="20">
        <v>50</v>
      </c>
      <c r="G26" s="20">
        <v>3</v>
      </c>
      <c r="H26" s="21">
        <v>21</v>
      </c>
      <c r="I26" s="21" t="s">
        <v>16</v>
      </c>
      <c r="J26" s="33"/>
      <c r="K26" s="33"/>
      <c r="L26" s="33"/>
      <c r="M26" s="33"/>
      <c r="N26" s="33"/>
      <c r="O26" s="33"/>
    </row>
    <row r="27" spans="1:15" ht="14.25">
      <c r="A27" s="21"/>
      <c r="B27" s="21"/>
      <c r="C27" s="20" t="s">
        <v>150</v>
      </c>
      <c r="D27" s="20" t="s">
        <v>153</v>
      </c>
      <c r="E27" s="20" t="s">
        <v>154</v>
      </c>
      <c r="F27" s="24">
        <v>50</v>
      </c>
      <c r="G27" s="20">
        <v>4</v>
      </c>
      <c r="H27" s="21"/>
      <c r="I27" s="20" t="s">
        <v>162</v>
      </c>
      <c r="J27" s="33"/>
      <c r="K27" s="33"/>
      <c r="L27" s="33"/>
      <c r="M27" s="33"/>
      <c r="N27" s="33"/>
      <c r="O27" s="33"/>
    </row>
    <row r="28" spans="1:15" ht="14.25">
      <c r="A28" s="21"/>
      <c r="B28" s="21"/>
      <c r="C28" s="20" t="s">
        <v>150</v>
      </c>
      <c r="D28" s="20" t="s">
        <v>153</v>
      </c>
      <c r="E28" s="20" t="s">
        <v>154</v>
      </c>
      <c r="F28" s="24">
        <v>50</v>
      </c>
      <c r="G28" s="20">
        <v>4</v>
      </c>
      <c r="H28" s="21"/>
      <c r="I28" s="20" t="s">
        <v>163</v>
      </c>
      <c r="J28" s="33"/>
      <c r="K28" s="33"/>
      <c r="L28" s="33"/>
      <c r="M28" s="33"/>
      <c r="N28" s="33"/>
      <c r="O28" s="33"/>
    </row>
    <row r="29" spans="1:15" ht="14.25">
      <c r="A29" s="21"/>
      <c r="B29" s="21"/>
      <c r="C29" s="20" t="s">
        <v>150</v>
      </c>
      <c r="D29" s="20" t="s">
        <v>153</v>
      </c>
      <c r="E29" s="20" t="s">
        <v>154</v>
      </c>
      <c r="F29" s="24">
        <v>50</v>
      </c>
      <c r="G29" s="20">
        <v>5</v>
      </c>
      <c r="H29" s="21"/>
      <c r="I29" s="20" t="s">
        <v>158</v>
      </c>
      <c r="J29" s="33"/>
      <c r="K29" s="33"/>
      <c r="L29" s="33"/>
      <c r="M29" s="33"/>
      <c r="N29" s="33"/>
      <c r="O29" s="33"/>
    </row>
    <row r="30" spans="1:15" ht="14.25">
      <c r="A30" s="21"/>
      <c r="B30" s="21"/>
      <c r="C30" s="20" t="s">
        <v>150</v>
      </c>
      <c r="D30" s="20" t="s">
        <v>153</v>
      </c>
      <c r="E30" s="20" t="s">
        <v>154</v>
      </c>
      <c r="F30" s="24">
        <v>80</v>
      </c>
      <c r="G30" s="20">
        <v>5</v>
      </c>
      <c r="H30" s="21"/>
      <c r="I30" s="20" t="s">
        <v>159</v>
      </c>
      <c r="J30" s="33"/>
      <c r="K30" s="33"/>
      <c r="L30" s="33"/>
      <c r="M30" s="33"/>
      <c r="N30" s="33"/>
      <c r="O30" s="33"/>
    </row>
    <row r="31" spans="1:15" ht="14.25">
      <c r="A31" s="21"/>
      <c r="B31" s="21" t="s">
        <v>24</v>
      </c>
      <c r="C31" s="20" t="s">
        <v>150</v>
      </c>
      <c r="D31" s="20" t="s">
        <v>153</v>
      </c>
      <c r="E31" s="20" t="s">
        <v>154</v>
      </c>
      <c r="F31" s="20">
        <v>50</v>
      </c>
      <c r="G31" s="20">
        <v>2</v>
      </c>
      <c r="H31" s="21">
        <v>14</v>
      </c>
      <c r="I31" s="32" t="s">
        <v>155</v>
      </c>
      <c r="J31" s="33"/>
      <c r="K31" s="33"/>
      <c r="L31" s="33"/>
      <c r="M31" s="33"/>
      <c r="N31" s="33"/>
      <c r="O31" s="33"/>
    </row>
    <row r="32" spans="1:15" ht="14.25">
      <c r="A32" s="21"/>
      <c r="B32" s="21"/>
      <c r="C32" s="20" t="s">
        <v>150</v>
      </c>
      <c r="D32" s="20" t="s">
        <v>153</v>
      </c>
      <c r="E32" s="20" t="s">
        <v>154</v>
      </c>
      <c r="F32" s="20">
        <v>50</v>
      </c>
      <c r="G32" s="20">
        <v>2</v>
      </c>
      <c r="H32" s="21"/>
      <c r="I32" s="32" t="s">
        <v>156</v>
      </c>
      <c r="J32" s="33"/>
      <c r="K32" s="33"/>
      <c r="L32" s="33"/>
      <c r="M32" s="33"/>
      <c r="N32" s="33"/>
      <c r="O32" s="33"/>
    </row>
    <row r="33" spans="1:15" ht="14.25">
      <c r="A33" s="21"/>
      <c r="B33" s="21"/>
      <c r="C33" s="20" t="s">
        <v>150</v>
      </c>
      <c r="D33" s="20" t="s">
        <v>153</v>
      </c>
      <c r="E33" s="20" t="s">
        <v>154</v>
      </c>
      <c r="F33" s="20">
        <v>50</v>
      </c>
      <c r="G33" s="20">
        <v>2</v>
      </c>
      <c r="H33" s="21"/>
      <c r="I33" s="32" t="s">
        <v>56</v>
      </c>
      <c r="J33" s="33"/>
      <c r="K33" s="33"/>
      <c r="L33" s="33"/>
      <c r="M33" s="33"/>
      <c r="N33" s="33"/>
      <c r="O33" s="33"/>
    </row>
    <row r="34" spans="1:15" ht="14.25">
      <c r="A34" s="21"/>
      <c r="B34" s="21"/>
      <c r="C34" s="20" t="s">
        <v>150</v>
      </c>
      <c r="D34" s="20" t="s">
        <v>153</v>
      </c>
      <c r="E34" s="20" t="s">
        <v>154</v>
      </c>
      <c r="F34" s="20">
        <v>50</v>
      </c>
      <c r="G34" s="20">
        <v>2</v>
      </c>
      <c r="H34" s="21"/>
      <c r="I34" s="32" t="s">
        <v>157</v>
      </c>
      <c r="J34" s="33"/>
      <c r="K34" s="33"/>
      <c r="L34" s="33"/>
      <c r="M34" s="33"/>
      <c r="N34" s="33"/>
      <c r="O34" s="33"/>
    </row>
    <row r="35" spans="1:15" ht="14.25">
      <c r="A35" s="21"/>
      <c r="B35" s="21"/>
      <c r="C35" s="20" t="s">
        <v>150</v>
      </c>
      <c r="D35" s="20" t="s">
        <v>151</v>
      </c>
      <c r="E35" s="20" t="s">
        <v>160</v>
      </c>
      <c r="F35" s="20">
        <v>50</v>
      </c>
      <c r="G35" s="20">
        <v>6</v>
      </c>
      <c r="H35" s="21"/>
      <c r="I35" s="21" t="s">
        <v>16</v>
      </c>
      <c r="J35" s="33"/>
      <c r="K35" s="33"/>
      <c r="L35" s="33"/>
      <c r="M35" s="33"/>
      <c r="N35" s="33"/>
      <c r="O35" s="33"/>
    </row>
    <row r="36" spans="1:15" ht="14.25">
      <c r="A36" s="25" t="s">
        <v>25</v>
      </c>
      <c r="B36" s="21" t="s">
        <v>26</v>
      </c>
      <c r="C36" s="21" t="s">
        <v>126</v>
      </c>
      <c r="D36" s="20" t="s">
        <v>154</v>
      </c>
      <c r="E36" s="20" t="s">
        <v>154</v>
      </c>
      <c r="F36" s="20">
        <v>50</v>
      </c>
      <c r="G36" s="20">
        <v>4</v>
      </c>
      <c r="H36" s="21">
        <v>21</v>
      </c>
      <c r="I36" s="20" t="s">
        <v>155</v>
      </c>
      <c r="J36" s="33"/>
      <c r="K36" s="33"/>
      <c r="L36" s="33"/>
      <c r="M36" s="33"/>
      <c r="N36" s="33"/>
      <c r="O36" s="33"/>
    </row>
    <row r="37" spans="1:15" ht="14.25">
      <c r="A37" s="25"/>
      <c r="B37" s="21"/>
      <c r="C37" s="21"/>
      <c r="D37" s="20" t="s">
        <v>154</v>
      </c>
      <c r="E37" s="20" t="s">
        <v>154</v>
      </c>
      <c r="F37" s="20">
        <v>50</v>
      </c>
      <c r="G37" s="20">
        <v>4</v>
      </c>
      <c r="H37" s="21"/>
      <c r="I37" s="20" t="s">
        <v>156</v>
      </c>
      <c r="J37" s="33"/>
      <c r="K37" s="33"/>
      <c r="L37" s="33"/>
      <c r="M37" s="33"/>
      <c r="N37" s="33"/>
      <c r="O37" s="33"/>
    </row>
    <row r="38" spans="1:15" ht="14.25">
      <c r="A38" s="25"/>
      <c r="B38" s="21"/>
      <c r="C38" s="21" t="s">
        <v>150</v>
      </c>
      <c r="D38" s="20" t="s">
        <v>154</v>
      </c>
      <c r="E38" s="20" t="s">
        <v>154</v>
      </c>
      <c r="F38" s="20">
        <v>50</v>
      </c>
      <c r="G38" s="20">
        <v>5</v>
      </c>
      <c r="H38" s="21"/>
      <c r="I38" s="20" t="s">
        <v>56</v>
      </c>
      <c r="J38" s="33"/>
      <c r="K38" s="33"/>
      <c r="L38" s="33"/>
      <c r="M38" s="33"/>
      <c r="N38" s="33"/>
      <c r="O38" s="33"/>
    </row>
    <row r="39" spans="1:15" ht="14.25">
      <c r="A39" s="25"/>
      <c r="B39" s="21"/>
      <c r="C39" s="21"/>
      <c r="D39" s="20" t="s">
        <v>154</v>
      </c>
      <c r="E39" s="20" t="s">
        <v>154</v>
      </c>
      <c r="F39" s="20">
        <v>50</v>
      </c>
      <c r="G39" s="20">
        <v>5</v>
      </c>
      <c r="H39" s="21"/>
      <c r="I39" s="20" t="s">
        <v>157</v>
      </c>
      <c r="J39" s="33"/>
      <c r="K39" s="33"/>
      <c r="L39" s="33"/>
      <c r="M39" s="33"/>
      <c r="N39" s="33"/>
      <c r="O39" s="33"/>
    </row>
    <row r="40" spans="1:15" ht="14.25">
      <c r="A40" s="25"/>
      <c r="B40" s="21"/>
      <c r="C40" s="21"/>
      <c r="D40" s="26" t="s">
        <v>151</v>
      </c>
      <c r="E40" s="26" t="s">
        <v>151</v>
      </c>
      <c r="F40" s="26">
        <v>50</v>
      </c>
      <c r="G40" s="26">
        <v>3</v>
      </c>
      <c r="H40" s="21"/>
      <c r="I40" s="26" t="s">
        <v>151</v>
      </c>
      <c r="J40" s="33"/>
      <c r="K40" s="33"/>
      <c r="L40" s="33"/>
      <c r="M40" s="33"/>
      <c r="N40" s="33"/>
      <c r="O40" s="33"/>
    </row>
    <row r="41" spans="1:15" ht="14.25">
      <c r="A41" s="25"/>
      <c r="B41" s="21" t="s">
        <v>27</v>
      </c>
      <c r="C41" s="21" t="s">
        <v>150</v>
      </c>
      <c r="D41" s="20" t="s">
        <v>154</v>
      </c>
      <c r="E41" s="20" t="s">
        <v>154</v>
      </c>
      <c r="F41" s="20">
        <v>50</v>
      </c>
      <c r="G41" s="20">
        <v>2</v>
      </c>
      <c r="H41" s="21">
        <v>5</v>
      </c>
      <c r="I41" s="20" t="s">
        <v>157</v>
      </c>
      <c r="J41" s="33"/>
      <c r="K41" s="33"/>
      <c r="L41" s="33"/>
      <c r="M41" s="33"/>
      <c r="N41" s="33"/>
      <c r="O41" s="33"/>
    </row>
    <row r="42" spans="1:15" ht="14.25">
      <c r="A42" s="25"/>
      <c r="B42" s="21"/>
      <c r="C42" s="21"/>
      <c r="D42" s="20" t="s">
        <v>151</v>
      </c>
      <c r="E42" s="20" t="s">
        <v>154</v>
      </c>
      <c r="F42" s="20">
        <v>50</v>
      </c>
      <c r="G42" s="20">
        <v>3</v>
      </c>
      <c r="H42" s="21"/>
      <c r="I42" s="26" t="s">
        <v>151</v>
      </c>
      <c r="J42" s="33"/>
      <c r="K42" s="33"/>
      <c r="L42" s="33"/>
      <c r="M42" s="33"/>
      <c r="N42" s="33"/>
      <c r="O42" s="33"/>
    </row>
    <row r="43" spans="1:15" ht="14.25">
      <c r="A43" s="25"/>
      <c r="B43" s="26" t="s">
        <v>28</v>
      </c>
      <c r="C43" s="21" t="s">
        <v>126</v>
      </c>
      <c r="D43" s="20" t="s">
        <v>154</v>
      </c>
      <c r="E43" s="20" t="s">
        <v>154</v>
      </c>
      <c r="F43" s="20">
        <v>50</v>
      </c>
      <c r="G43" s="20">
        <v>4</v>
      </c>
      <c r="H43" s="26">
        <v>8</v>
      </c>
      <c r="I43" s="20" t="s">
        <v>155</v>
      </c>
      <c r="J43" s="33"/>
      <c r="K43" s="33"/>
      <c r="L43" s="33"/>
      <c r="M43" s="33"/>
      <c r="N43" s="33"/>
      <c r="O43" s="33"/>
    </row>
    <row r="44" spans="1:15" ht="14.25">
      <c r="A44" s="25"/>
      <c r="B44" s="26"/>
      <c r="C44" s="21"/>
      <c r="D44" s="20" t="s">
        <v>154</v>
      </c>
      <c r="E44" s="20" t="s">
        <v>154</v>
      </c>
      <c r="F44" s="20">
        <v>50</v>
      </c>
      <c r="G44" s="20">
        <v>4</v>
      </c>
      <c r="H44" s="26"/>
      <c r="I44" s="20" t="s">
        <v>156</v>
      </c>
      <c r="J44" s="33"/>
      <c r="K44" s="33"/>
      <c r="L44" s="33"/>
      <c r="M44" s="33"/>
      <c r="N44" s="33"/>
      <c r="O44" s="33"/>
    </row>
    <row r="45" spans="3:15" ht="14.25">
      <c r="C45" s="27"/>
      <c r="D45" s="28"/>
      <c r="J45" s="33"/>
      <c r="K45" s="33"/>
      <c r="L45" s="33"/>
      <c r="M45" s="33"/>
      <c r="N45" s="33"/>
      <c r="O45" s="33"/>
    </row>
    <row r="46" spans="1:15" ht="14.25">
      <c r="A46" s="29"/>
      <c r="B46" s="30"/>
      <c r="C46" s="31"/>
      <c r="D46" s="31"/>
      <c r="E46" s="30"/>
      <c r="F46" s="30"/>
      <c r="G46" s="30"/>
      <c r="H46" s="30"/>
      <c r="I46" s="30"/>
      <c r="J46" s="33"/>
      <c r="K46" s="33"/>
      <c r="L46" s="33"/>
      <c r="M46" s="33"/>
      <c r="N46" s="33"/>
      <c r="O46" s="33"/>
    </row>
  </sheetData>
  <sheetProtection/>
  <mergeCells count="27">
    <mergeCell ref="A1:I1"/>
    <mergeCell ref="A3:A14"/>
    <mergeCell ref="A15:A35"/>
    <mergeCell ref="A36:A44"/>
    <mergeCell ref="B8:B9"/>
    <mergeCell ref="B10:B14"/>
    <mergeCell ref="B15:B20"/>
    <mergeCell ref="B21:B25"/>
    <mergeCell ref="B26:B30"/>
    <mergeCell ref="B31:B35"/>
    <mergeCell ref="B36:B40"/>
    <mergeCell ref="B41:B42"/>
    <mergeCell ref="B43:B44"/>
    <mergeCell ref="C36:C37"/>
    <mergeCell ref="C38:C40"/>
    <mergeCell ref="C41:C42"/>
    <mergeCell ref="C43:C44"/>
    <mergeCell ref="H3:H7"/>
    <mergeCell ref="H8:H9"/>
    <mergeCell ref="H10:H14"/>
    <mergeCell ref="H15:H20"/>
    <mergeCell ref="H21:H25"/>
    <mergeCell ref="H26:H30"/>
    <mergeCell ref="H31:H35"/>
    <mergeCell ref="H36:H40"/>
    <mergeCell ref="H41:H42"/>
    <mergeCell ref="H43:H44"/>
  </mergeCells>
  <printOptions/>
  <pageMargins left="0.75" right="0.75" top="1" bottom="1" header="0.51" footer="0.51"/>
  <pageSetup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4">
      <selection activeCell="A10" sqref="A10:H10"/>
    </sheetView>
  </sheetViews>
  <sheetFormatPr defaultColWidth="9.00390625" defaultRowHeight="14.25"/>
  <cols>
    <col min="1" max="1" width="14.125" style="5" customWidth="1"/>
    <col min="2" max="2" width="12.75390625" style="5" customWidth="1"/>
    <col min="3" max="3" width="17.00390625" style="5" customWidth="1"/>
    <col min="4" max="4" width="15.125" style="5" customWidth="1"/>
    <col min="5" max="5" width="29.875" style="5" customWidth="1"/>
    <col min="6" max="6" width="12.75390625" style="5" customWidth="1"/>
    <col min="7" max="7" width="13.875" style="5" customWidth="1"/>
    <col min="8" max="8" width="16.25390625" style="5" customWidth="1"/>
    <col min="9" max="16384" width="9.00390625" style="5" customWidth="1"/>
  </cols>
  <sheetData>
    <row r="1" spans="1:10" s="1" customFormat="1" ht="33.75" customHeight="1">
      <c r="A1" s="6" t="s">
        <v>165</v>
      </c>
      <c r="B1" s="6"/>
      <c r="C1" s="6"/>
      <c r="D1" s="6"/>
      <c r="E1" s="6"/>
      <c r="F1" s="6"/>
      <c r="G1" s="6"/>
      <c r="H1" s="6"/>
      <c r="I1" s="16"/>
      <c r="J1" s="16"/>
    </row>
    <row r="2" spans="1:8" s="2" customFormat="1" ht="32.25" customHeight="1">
      <c r="A2" s="7" t="s">
        <v>1</v>
      </c>
      <c r="B2" s="7" t="s">
        <v>2</v>
      </c>
      <c r="C2" s="7" t="s">
        <v>166</v>
      </c>
      <c r="D2" s="7" t="s">
        <v>167</v>
      </c>
      <c r="E2" s="7" t="s">
        <v>168</v>
      </c>
      <c r="F2" s="7" t="s">
        <v>169</v>
      </c>
      <c r="G2" s="7" t="s">
        <v>170</v>
      </c>
      <c r="H2" s="7" t="s">
        <v>132</v>
      </c>
    </row>
    <row r="3" spans="1:8" s="3" customFormat="1" ht="19.5" customHeight="1">
      <c r="A3" s="8" t="s">
        <v>16</v>
      </c>
      <c r="B3" s="9" t="s">
        <v>17</v>
      </c>
      <c r="C3" s="9" t="s">
        <v>171</v>
      </c>
      <c r="D3" s="9">
        <v>112.5</v>
      </c>
      <c r="E3" s="9" t="s">
        <v>172</v>
      </c>
      <c r="F3" s="9">
        <v>12</v>
      </c>
      <c r="G3" s="9">
        <v>112.5</v>
      </c>
      <c r="H3" s="10"/>
    </row>
    <row r="4" spans="1:8" s="3" customFormat="1" ht="30" customHeight="1">
      <c r="A4" s="8"/>
      <c r="B4" s="9" t="s">
        <v>19</v>
      </c>
      <c r="C4" s="9" t="s">
        <v>173</v>
      </c>
      <c r="D4" s="11">
        <v>9.3</v>
      </c>
      <c r="E4" s="9" t="s">
        <v>174</v>
      </c>
      <c r="F4" s="9">
        <v>1</v>
      </c>
      <c r="G4" s="9">
        <v>9.3</v>
      </c>
      <c r="H4" s="12" t="s">
        <v>175</v>
      </c>
    </row>
    <row r="5" spans="1:8" s="3" customFormat="1" ht="19.5" customHeight="1">
      <c r="A5" s="10" t="s">
        <v>20</v>
      </c>
      <c r="B5" s="9" t="s">
        <v>22</v>
      </c>
      <c r="C5" s="9" t="s">
        <v>176</v>
      </c>
      <c r="D5" s="9">
        <v>500</v>
      </c>
      <c r="E5" s="9" t="s">
        <v>177</v>
      </c>
      <c r="F5" s="9" t="s">
        <v>178</v>
      </c>
      <c r="G5" s="9">
        <v>150</v>
      </c>
      <c r="H5" s="10"/>
    </row>
    <row r="6" spans="1:8" s="3" customFormat="1" ht="24" customHeight="1">
      <c r="A6" s="10"/>
      <c r="B6" s="9" t="s">
        <v>23</v>
      </c>
      <c r="C6" s="9" t="s">
        <v>179</v>
      </c>
      <c r="D6" s="9">
        <v>450</v>
      </c>
      <c r="E6" s="9" t="s">
        <v>180</v>
      </c>
      <c r="F6" s="9" t="s">
        <v>178</v>
      </c>
      <c r="G6" s="9">
        <v>112.5</v>
      </c>
      <c r="H6" s="10"/>
    </row>
    <row r="7" spans="1:8" s="1" customFormat="1" ht="30.75" customHeight="1">
      <c r="A7" s="13" t="s">
        <v>25</v>
      </c>
      <c r="B7" s="9" t="s">
        <v>26</v>
      </c>
      <c r="C7" s="9" t="s">
        <v>173</v>
      </c>
      <c r="D7" s="9">
        <v>112.5</v>
      </c>
      <c r="E7" s="9" t="s">
        <v>181</v>
      </c>
      <c r="F7" s="9">
        <v>11</v>
      </c>
      <c r="G7" s="9">
        <v>103</v>
      </c>
      <c r="H7" s="12" t="s">
        <v>182</v>
      </c>
    </row>
    <row r="8" spans="1:8" s="1" customFormat="1" ht="19.5" customHeight="1">
      <c r="A8" s="14"/>
      <c r="B8" s="10" t="s">
        <v>28</v>
      </c>
      <c r="C8" s="9" t="s">
        <v>173</v>
      </c>
      <c r="D8" s="10">
        <v>125</v>
      </c>
      <c r="E8" s="9" t="s">
        <v>177</v>
      </c>
      <c r="F8" s="10">
        <v>12</v>
      </c>
      <c r="G8" s="10">
        <v>125</v>
      </c>
      <c r="H8" s="10"/>
    </row>
    <row r="9" spans="1:8" s="3" customFormat="1" ht="19.5" customHeight="1">
      <c r="A9" s="10"/>
      <c r="B9" s="10"/>
      <c r="C9" s="10"/>
      <c r="D9" s="10"/>
      <c r="E9" s="10"/>
      <c r="F9" s="10"/>
      <c r="G9" s="10"/>
      <c r="H9" s="10"/>
    </row>
    <row r="10" spans="1:8" s="4" customFormat="1" ht="13.5">
      <c r="A10" s="15"/>
      <c r="B10" s="15"/>
      <c r="C10" s="15"/>
      <c r="D10" s="15"/>
      <c r="E10" s="15"/>
      <c r="F10" s="15"/>
      <c r="G10" s="15"/>
      <c r="H10" s="15"/>
    </row>
    <row r="11" spans="1:8" s="3" customFormat="1" ht="13.5">
      <c r="A11" s="11"/>
      <c r="B11" s="11"/>
      <c r="C11" s="11"/>
      <c r="D11" s="11"/>
      <c r="E11" s="11"/>
      <c r="F11" s="11"/>
      <c r="G11" s="11"/>
      <c r="H11" s="11"/>
    </row>
    <row r="12" spans="1:8" s="3" customFormat="1" ht="13.5">
      <c r="A12" s="11"/>
      <c r="B12" s="11"/>
      <c r="C12" s="11"/>
      <c r="D12" s="11"/>
      <c r="E12" s="11"/>
      <c r="F12" s="11"/>
      <c r="G12" s="11"/>
      <c r="H12" s="11"/>
    </row>
  </sheetData>
  <sheetProtection/>
  <mergeCells count="4">
    <mergeCell ref="A1:H1"/>
    <mergeCell ref="A3:A4"/>
    <mergeCell ref="A5:A6"/>
    <mergeCell ref="A7:A8"/>
  </mergeCells>
  <printOptions/>
  <pageMargins left="0.75" right="0.75" top="1" bottom="1" header="0.51" footer="0.51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不争</cp:lastModifiedBy>
  <dcterms:created xsi:type="dcterms:W3CDTF">2016-12-11T05:42:21Z</dcterms:created>
  <dcterms:modified xsi:type="dcterms:W3CDTF">2020-01-14T09:09:24Z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20</vt:lpwstr>
  </property>
</Properties>
</file>